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6BD5AADB-02AA-4986-8C02-C152AC06A335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ategoria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BD!$A$1:$AX$373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Territorio!$B$10:$H$3111</definedName>
    <definedName name="DatosExternos_4" localSheetId="10" hidden="1">Temporalidad!$A$11:$G$1777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M29" i="13" l="1"/>
  <c r="T29" i="13" s="1"/>
  <c r="M28" i="13"/>
  <c r="M27" i="13"/>
  <c r="M26" i="13"/>
  <c r="T26" i="13" s="1"/>
  <c r="M25" i="13"/>
  <c r="M24" i="13"/>
  <c r="M23" i="13"/>
  <c r="T23" i="13" s="1"/>
  <c r="M22" i="13"/>
  <c r="T22" i="13" s="1"/>
  <c r="M21" i="13"/>
  <c r="T21" i="13" s="1"/>
  <c r="M20" i="13"/>
  <c r="M19" i="13"/>
  <c r="M18" i="13"/>
  <c r="T18" i="13" s="1"/>
  <c r="Z18" i="13" s="1"/>
  <c r="M17" i="13"/>
  <c r="T17" i="13" s="1"/>
  <c r="Z17" i="13" s="1"/>
  <c r="L28" i="13"/>
  <c r="L27" i="13"/>
  <c r="L15" i="13"/>
  <c r="L14" i="13"/>
  <c r="AK29" i="13"/>
  <c r="AG29" i="13"/>
  <c r="Y29" i="13"/>
  <c r="U29" i="13"/>
  <c r="R29" i="13"/>
  <c r="AQ29" i="13" s="1"/>
  <c r="Q29" i="13"/>
  <c r="P29" i="13"/>
  <c r="N29" i="13"/>
  <c r="AI29" i="13" s="1"/>
  <c r="B29" i="13"/>
  <c r="W29" i="13" s="1"/>
  <c r="A29" i="13"/>
  <c r="AO28" i="13"/>
  <c r="AN28" i="13"/>
  <c r="AK28" i="13"/>
  <c r="AG28" i="13"/>
  <c r="Y28" i="13"/>
  <c r="U28" i="13"/>
  <c r="T28" i="13"/>
  <c r="R28" i="13"/>
  <c r="AQ28" i="13" s="1"/>
  <c r="Q28" i="13"/>
  <c r="P28" i="13"/>
  <c r="N28" i="13"/>
  <c r="AI28" i="13" s="1"/>
  <c r="B28" i="13"/>
  <c r="W28" i="13" s="1"/>
  <c r="A28" i="13"/>
  <c r="AQ27" i="13"/>
  <c r="AK27" i="13"/>
  <c r="AI27" i="13"/>
  <c r="Y27" i="13"/>
  <c r="W27" i="13"/>
  <c r="U27" i="13"/>
  <c r="R27" i="13"/>
  <c r="Q27" i="13"/>
  <c r="P27" i="13"/>
  <c r="AG27" i="13" s="1"/>
  <c r="N27" i="13"/>
  <c r="T27" i="13"/>
  <c r="B27" i="13"/>
  <c r="A27" i="13"/>
  <c r="AQ26" i="13"/>
  <c r="AO26" i="13"/>
  <c r="AN26" i="13"/>
  <c r="AK26" i="13"/>
  <c r="AI26" i="13"/>
  <c r="Y26" i="13"/>
  <c r="W26" i="13"/>
  <c r="U26" i="13"/>
  <c r="R26" i="13"/>
  <c r="Q26" i="13"/>
  <c r="P26" i="13"/>
  <c r="AG26" i="13" s="1"/>
  <c r="N26" i="13"/>
  <c r="B26" i="13"/>
  <c r="A26" i="13"/>
  <c r="AK25" i="13"/>
  <c r="AG25" i="13"/>
  <c r="Y25" i="13"/>
  <c r="W25" i="13"/>
  <c r="U25" i="13"/>
  <c r="T25" i="13"/>
  <c r="R25" i="13"/>
  <c r="AQ25" i="13" s="1"/>
  <c r="Q25" i="13"/>
  <c r="P25" i="13"/>
  <c r="N25" i="13"/>
  <c r="AI25" i="13" s="1"/>
  <c r="B25" i="13"/>
  <c r="A25" i="13"/>
  <c r="AO24" i="13"/>
  <c r="AN24" i="13"/>
  <c r="AK24" i="13"/>
  <c r="Y24" i="13"/>
  <c r="W24" i="13"/>
  <c r="R24" i="13"/>
  <c r="AQ24" i="13" s="1"/>
  <c r="Q24" i="13"/>
  <c r="P24" i="13"/>
  <c r="AG24" i="13" s="1"/>
  <c r="N24" i="13"/>
  <c r="AI24" i="13" s="1"/>
  <c r="T24" i="13"/>
  <c r="J24" i="13"/>
  <c r="U24" i="13" s="1"/>
  <c r="B24" i="13"/>
  <c r="A24" i="13"/>
  <c r="AQ23" i="13"/>
  <c r="AK23" i="13"/>
  <c r="Y23" i="13"/>
  <c r="R23" i="13"/>
  <c r="Q23" i="13"/>
  <c r="P23" i="13"/>
  <c r="AG23" i="13" s="1"/>
  <c r="N23" i="13"/>
  <c r="AI23" i="13" s="1"/>
  <c r="J23" i="13"/>
  <c r="U23" i="13" s="1"/>
  <c r="B23" i="13"/>
  <c r="W23" i="13" s="1"/>
  <c r="A23" i="13"/>
  <c r="AO22" i="13"/>
  <c r="AN22" i="13"/>
  <c r="AK22" i="13"/>
  <c r="Y22" i="13"/>
  <c r="R22" i="13"/>
  <c r="AQ22" i="13" s="1"/>
  <c r="Q22" i="13"/>
  <c r="P22" i="13"/>
  <c r="AG22" i="13" s="1"/>
  <c r="N22" i="13"/>
  <c r="AI22" i="13" s="1"/>
  <c r="J22" i="13"/>
  <c r="U22" i="13" s="1"/>
  <c r="B22" i="13"/>
  <c r="W22" i="13" s="1"/>
  <c r="A22" i="13"/>
  <c r="AK21" i="13"/>
  <c r="Y21" i="13"/>
  <c r="W21" i="13"/>
  <c r="U21" i="13"/>
  <c r="R21" i="13"/>
  <c r="AQ21" i="13" s="1"/>
  <c r="Q21" i="13"/>
  <c r="P21" i="13"/>
  <c r="AG21" i="13" s="1"/>
  <c r="N21" i="13"/>
  <c r="AI21" i="13" s="1"/>
  <c r="B21" i="13"/>
  <c r="A21" i="13"/>
  <c r="AQ20" i="13"/>
  <c r="AO20" i="13"/>
  <c r="AN20" i="13"/>
  <c r="AK20" i="13"/>
  <c r="AI20" i="13"/>
  <c r="Y20" i="13"/>
  <c r="W20" i="13"/>
  <c r="U20" i="13"/>
  <c r="R20" i="13"/>
  <c r="Q20" i="13"/>
  <c r="P20" i="13"/>
  <c r="AG20" i="13" s="1"/>
  <c r="N20" i="13"/>
  <c r="T20" i="13"/>
  <c r="B20" i="13"/>
  <c r="A20" i="13"/>
  <c r="AK19" i="13"/>
  <c r="AF19" i="13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B19" i="13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Y19" i="13"/>
  <c r="X19" i="13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W19" i="13"/>
  <c r="U19" i="13"/>
  <c r="R19" i="13"/>
  <c r="AQ19" i="13" s="1"/>
  <c r="Q19" i="13"/>
  <c r="P19" i="13"/>
  <c r="AG19" i="13" s="1"/>
  <c r="N19" i="13"/>
  <c r="AI19" i="13" s="1"/>
  <c r="T19" i="13"/>
  <c r="B19" i="13"/>
  <c r="A19" i="13"/>
  <c r="AQ18" i="13"/>
  <c r="AP18" i="13"/>
  <c r="AO18" i="13"/>
  <c r="AN18" i="13"/>
  <c r="AM18" i="13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L18" i="13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K18" i="13"/>
  <c r="AI18" i="13"/>
  <c r="AH18" i="13"/>
  <c r="AH19" i="13" s="1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F18" i="13"/>
  <c r="AE18" i="13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D18" i="13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C18" i="13"/>
  <c r="AC19" i="13" s="1"/>
  <c r="AB18" i="13"/>
  <c r="AA18" i="13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Y18" i="13"/>
  <c r="X18" i="13"/>
  <c r="W18" i="13"/>
  <c r="U18" i="13"/>
  <c r="R18" i="13"/>
  <c r="Q18" i="13"/>
  <c r="P18" i="13"/>
  <c r="AG18" i="13" s="1"/>
  <c r="O18" i="13"/>
  <c r="O19" i="13" s="1"/>
  <c r="N18" i="13"/>
  <c r="B18" i="13"/>
  <c r="A18" i="13"/>
  <c r="AP17" i="13"/>
  <c r="AK17" i="13"/>
  <c r="AJ17" i="13"/>
  <c r="Y17" i="13"/>
  <c r="U17" i="13"/>
  <c r="R17" i="13"/>
  <c r="AQ17" i="13" s="1"/>
  <c r="Q17" i="13"/>
  <c r="P17" i="13"/>
  <c r="AG17" i="13" s="1"/>
  <c r="N17" i="13"/>
  <c r="AI17" i="13" s="1"/>
  <c r="B17" i="13"/>
  <c r="W17" i="13" s="1"/>
  <c r="A17" i="13"/>
  <c r="C3" i="20"/>
  <c r="C4" i="20"/>
  <c r="C5" i="20"/>
  <c r="C6" i="20"/>
  <c r="C7" i="20"/>
  <c r="C8" i="20"/>
  <c r="C9" i="20"/>
  <c r="C10" i="20"/>
  <c r="C11" i="20"/>
  <c r="C2" i="20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C20" i="13" l="1"/>
  <c r="AP19" i="13"/>
  <c r="O20" i="13"/>
  <c r="Z20" i="13" s="1"/>
  <c r="AJ19" i="13"/>
  <c r="Z19" i="13"/>
  <c r="AJ18" i="13"/>
  <c r="Z5" i="13"/>
  <c r="Z6" i="13"/>
  <c r="Z7" i="13"/>
  <c r="Z8" i="13"/>
  <c r="Z9" i="13"/>
  <c r="Z10" i="13"/>
  <c r="Z11" i="13"/>
  <c r="Z12" i="13"/>
  <c r="Z13" i="13"/>
  <c r="Z14" i="13"/>
  <c r="Z15" i="13"/>
  <c r="Z16" i="13"/>
  <c r="Z4" i="13"/>
  <c r="O21" i="13" l="1"/>
  <c r="AJ20" i="13"/>
  <c r="AC21" i="13"/>
  <c r="AP20" i="13"/>
  <c r="M13" i="13"/>
  <c r="M12" i="13"/>
  <c r="M10" i="13"/>
  <c r="M11" i="13"/>
  <c r="M9" i="13"/>
  <c r="M16" i="13"/>
  <c r="M5" i="13"/>
  <c r="M6" i="13"/>
  <c r="M7" i="13"/>
  <c r="M8" i="13"/>
  <c r="M14" i="13"/>
  <c r="M15" i="13"/>
  <c r="M4" i="13"/>
  <c r="R5" i="13"/>
  <c r="R6" i="13"/>
  <c r="R7" i="13"/>
  <c r="R8" i="13"/>
  <c r="R9" i="13"/>
  <c r="R10" i="13"/>
  <c r="R11" i="13"/>
  <c r="R12" i="13"/>
  <c r="R13" i="13"/>
  <c r="R14" i="13"/>
  <c r="R15" i="13"/>
  <c r="R16" i="13"/>
  <c r="R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4" i="13"/>
  <c r="AP21" i="13" l="1"/>
  <c r="AC22" i="13"/>
  <c r="AJ21" i="13"/>
  <c r="O22" i="13"/>
  <c r="Z21" i="13"/>
  <c r="AK16" i="13"/>
  <c r="AJ22" i="13" l="1"/>
  <c r="Z22" i="13"/>
  <c r="O23" i="13"/>
  <c r="AP22" i="13"/>
  <c r="AC23" i="13"/>
  <c r="Y16" i="13"/>
  <c r="U16" i="13"/>
  <c r="Q16" i="13"/>
  <c r="N16" i="13"/>
  <c r="T16" i="13"/>
  <c r="T13" i="13"/>
  <c r="T12" i="13"/>
  <c r="T15" i="13"/>
  <c r="T5" i="13"/>
  <c r="T6" i="13"/>
  <c r="T7" i="13"/>
  <c r="T8" i="13"/>
  <c r="T9" i="13"/>
  <c r="T10" i="13"/>
  <c r="T11" i="13"/>
  <c r="T14" i="13"/>
  <c r="T4" i="13"/>
  <c r="A16" i="13"/>
  <c r="AP23" i="13" l="1"/>
  <c r="AC24" i="13"/>
  <c r="AJ23" i="13"/>
  <c r="O24" i="13"/>
  <c r="Z23" i="13"/>
  <c r="J10" i="13"/>
  <c r="J11" i="13"/>
  <c r="J9" i="13"/>
  <c r="O25" i="13" l="1"/>
  <c r="AJ24" i="13"/>
  <c r="Z24" i="13"/>
  <c r="AP24" i="13"/>
  <c r="AC25" i="13"/>
  <c r="X1" i="9"/>
  <c r="T1" i="9"/>
  <c r="P1" i="9"/>
  <c r="L1" i="9"/>
  <c r="B1" i="9"/>
  <c r="B6" i="13" s="1"/>
  <c r="W6" i="13" s="1"/>
  <c r="G1" i="9"/>
  <c r="B9" i="13" s="1"/>
  <c r="W9" i="13" s="1"/>
  <c r="AC26" i="13" l="1"/>
  <c r="AP25" i="13"/>
  <c r="O26" i="13"/>
  <c r="AJ25" i="13"/>
  <c r="Z25" i="13"/>
  <c r="B7" i="13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O27" i="13" l="1"/>
  <c r="AJ26" i="13"/>
  <c r="Z26" i="13"/>
  <c r="AP26" i="13"/>
  <c r="AC27" i="13"/>
  <c r="N9" i="13"/>
  <c r="N13" i="13"/>
  <c r="N14" i="13"/>
  <c r="N15" i="13"/>
  <c r="N4" i="13"/>
  <c r="AP27" i="13" l="1"/>
  <c r="AC28" i="13"/>
  <c r="AJ27" i="13"/>
  <c r="O28" i="13"/>
  <c r="Z27" i="13"/>
  <c r="N10" i="13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O29" i="13" l="1"/>
  <c r="AJ28" i="13"/>
  <c r="Z28" i="13"/>
  <c r="AC29" i="13"/>
  <c r="AP29" i="13" s="1"/>
  <c r="AP28" i="13"/>
  <c r="N6" i="13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AJ29" i="13" l="1"/>
  <c r="Z29" i="13"/>
  <c r="N12" i="13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AG5" i="13"/>
  <c r="U6" i="13"/>
  <c r="AJ6" i="13"/>
  <c r="AJ5" i="13"/>
  <c r="O7" i="13" l="1"/>
  <c r="AC7" i="13"/>
  <c r="AP6" i="13"/>
  <c r="U9" i="13"/>
  <c r="AI6" i="13"/>
  <c r="AI12" i="13"/>
  <c r="AI11" i="13"/>
  <c r="AG6" i="13"/>
  <c r="AI14" i="13"/>
  <c r="AI10" i="13"/>
  <c r="AI7" i="13"/>
  <c r="AI13" i="13"/>
  <c r="AI8" i="13"/>
  <c r="AI9" i="13"/>
  <c r="O8" i="13" l="1"/>
  <c r="AJ7" i="13"/>
  <c r="AC8" i="13"/>
  <c r="AP7" i="13"/>
  <c r="AI15" i="13"/>
  <c r="AG7" i="13"/>
  <c r="O9" i="13" l="1"/>
  <c r="AJ8" i="13"/>
  <c r="AC9" i="13"/>
  <c r="AP8" i="13"/>
  <c r="AG8" i="13"/>
  <c r="AI16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C12" i="13"/>
  <c r="AP11" i="13"/>
  <c r="AG11" i="13"/>
  <c r="O13" i="13" l="1"/>
  <c r="AJ12" i="13"/>
  <c r="AC13" i="13"/>
  <c r="AP12" i="13"/>
  <c r="AG12" i="13"/>
  <c r="O14" i="13" l="1"/>
  <c r="AJ13" i="13"/>
  <c r="AC14" i="13"/>
  <c r="AP13" i="13"/>
  <c r="AG13" i="13"/>
  <c r="AJ14" i="13" l="1"/>
  <c r="O15" i="13"/>
  <c r="AC15" i="13"/>
  <c r="AP14" i="13"/>
  <c r="AG14" i="13"/>
  <c r="O16" i="13" l="1"/>
  <c r="AJ15" i="13"/>
  <c r="AC16" i="13"/>
  <c r="AP15" i="13"/>
  <c r="AG15" i="13"/>
  <c r="AJ16" i="13" l="1"/>
  <c r="AP16" i="13"/>
  <c r="AG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<sst xmlns="http://schemas.openxmlformats.org/spreadsheetml/2006/main" count="53604" uniqueCount="28046">
  <si>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</si>
  <si>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</si>
  <si>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</si>
  <si>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</si>
  <si>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</si>
  <si>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</si>
  <si>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</si>
  <si>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</si>
  <si>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</si>
  <si>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</si>
  <si>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</si>
  <si>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</si>
  <si>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</si>
  <si>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</si>
  <si>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</si>
  <si>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</si>
  <si>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</si>
  <si>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</si>
  <si>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</si>
  <si>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</si>
  <si>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</si>
  <si>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</si>
  <si>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</si>
  <si>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</si>
  <si>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</si>
  <si>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</si>
  <si>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</si>
  <si>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</si>
  <si>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</si>
  <si>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</si>
  <si>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</si>
  <si>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</si>
  <si>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</si>
  <si>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</si>
  <si>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</si>
  <si>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</si>
  <si>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</si>
  <si>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</si>
  <si>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</si>
  <si>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</si>
  <si>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</si>
  <si>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</si>
  <si>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</si>
  <si>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</si>
  <si>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</si>
  <si>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</si>
  <si>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</si>
  <si>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</si>
  <si>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</si>
  <si>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</si>
  <si>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</si>
  <si>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</si>
  <si>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</si>
  <si>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</si>
  <si>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</si>
  <si>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</si>
  <si>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</si>
  <si>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</si>
  <si>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</si>
  <si>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</si>
  <si>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</si>
  <si>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</si>
  <si>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</si>
  <si>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</si>
  <si>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</si>
  <si>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</si>
  <si>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</si>
  <si>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</si>
  <si>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</si>
  <si>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</si>
  <si>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</si>
  <si>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</si>
  <si>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</si>
  <si>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</si>
  <si>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</si>
  <si>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</si>
  <si>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</si>
  <si>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</si>
  <si>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</si>
  <si>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</si>
  <si>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</si>
  <si>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</si>
  <si>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</si>
  <si>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</si>
  <si>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</si>
  <si>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</si>
  <si>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</si>
  <si>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</si>
  <si>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</si>
  <si>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</si>
  <si>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</si>
  <si>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</si>
  <si>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</si>
  <si>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</si>
  <si>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</si>
  <si>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</si>
  <si>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</si>
  <si>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</si>
  <si>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</si>
  <si>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</si>
  <si>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</si>
  <si>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</si>
  <si>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</si>
  <si>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</si>
  <si>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</si>
  <si>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</si>
  <si>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</si>
  <si>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</si>
  <si>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</si>
  <si>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</si>
  <si>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</si>
  <si>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</si>
  <si>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</si>
  <si>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</si>
  <si>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</si>
  <si>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</si>
  <si>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</si>
  <si>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</si>
  <si>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</si>
  <si>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</si>
  <si>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</si>
  <si>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</si>
  <si>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</si>
  <si>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</si>
  <si>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</si>
  <si>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</si>
  <si>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</si>
  <si>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</si>
  <si>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</si>
  <si>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</si>
  <si>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</si>
  <si>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</si>
  <si>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</si>
  <si>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</si>
  <si>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</si>
  <si>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</si>
  <si>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</si>
  <si>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</si>
  <si>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</si>
  <si>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</si>
  <si>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</si>
  <si>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</si>
  <si>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</si>
  <si>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</si>
  <si>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</si>
  <si>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</si>
  <si>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</si>
  <si>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</si>
  <si>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</si>
  <si>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</si>
  <si>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</si>
  <si>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</si>
  <si>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</si>
  <si>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</si>
  <si>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</si>
  <si>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</si>
  <si>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</si>
  <si>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</si>
  <si>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</si>
  <si>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</si>
  <si>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</si>
  <si>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</si>
  <si>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</si>
  <si>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</si>
  <si>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</si>
  <si>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</si>
  <si>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</si>
  <si>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</si>
  <si>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</si>
  <si>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</si>
  <si>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</si>
  <si>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</si>
  <si>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</si>
  <si>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</si>
  <si>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</si>
  <si>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</si>
  <si>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</si>
  <si>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</si>
  <si>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</si>
  <si>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</si>
  <si>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</si>
  <si>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</si>
  <si>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</si>
  <si>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</si>
  <si>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</si>
  <si>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</si>
  <si>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</si>
  <si>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</si>
  <si>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</si>
  <si>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</si>
  <si>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</si>
  <si>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</si>
  <si>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</si>
  <si>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</si>
  <si>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</si>
  <si>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</si>
  <si>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</si>
  <si>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</si>
  <si>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</si>
  <si>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</si>
  <si>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</si>
  <si>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</si>
  <si>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</si>
  <si>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</si>
  <si>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</si>
  <si>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</si>
  <si>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</si>
  <si>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</si>
  <si>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</si>
  <si>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</si>
  <si>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</si>
  <si>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</si>
  <si>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</si>
  <si>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</si>
  <si>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</si>
  <si>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</si>
  <si>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</si>
  <si>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</si>
  <si>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</si>
  <si>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</si>
  <si>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</si>
  <si>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</si>
  <si>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</si>
  <si>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</si>
  <si>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</si>
  <si>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</si>
  <si>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</si>
  <si>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</si>
  <si>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</si>
  <si>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</si>
  <si>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</si>
  <si>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</si>
  <si>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</si>
  <si>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</si>
  <si>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</si>
  <si>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</si>
  <si>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</si>
  <si>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</si>
  <si>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</si>
  <si>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</si>
  <si>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</si>
  <si>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</si>
  <si>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</si>
  <si>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</si>
  <si>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</si>
  <si>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</si>
  <si>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</si>
  <si>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</si>
  <si>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</si>
  <si>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</si>
  <si>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</si>
  <si>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</si>
  <si>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</si>
  <si>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</si>
  <si>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</si>
  <si>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</si>
  <si>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</si>
  <si>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</si>
  <si>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</si>
  <si>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</si>
  <si>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</si>
  <si>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</si>
  <si>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</si>
  <si>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</si>
  <si>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</si>
  <si>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</si>
  <si>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</si>
  <si>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</si>
  <si>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</si>
  <si>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</si>
  <si>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</si>
  <si>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</si>
  <si>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</si>
  <si>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</si>
  <si>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</si>
  <si>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</si>
  <si>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</si>
  <si>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</si>
  <si>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</si>
  <si>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</si>
  <si>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</si>
  <si>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</si>
  <si>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</si>
  <si>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</si>
  <si>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</si>
  <si>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</si>
  <si>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</si>
  <si>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</si>
  <si>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</si>
  <si>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</si>
  <si>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</si>
  <si>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</si>
  <si>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</si>
  <si>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</si>
  <si>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</si>
  <si>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</si>
  <si>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</si>
  <si>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</si>
  <si>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</si>
  <si>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</si>
  <si>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</si>
  <si>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</si>
  <si>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</si>
  <si>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</si>
  <si>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</si>
  <si>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</si>
  <si>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</si>
  <si>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</si>
  <si>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</si>
  <si>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</si>
  <si>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</si>
  <si>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</si>
  <si>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</si>
  <si>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</si>
  <si>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</si>
  <si>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</si>
  <si>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</si>
  <si>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</si>
  <si>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</si>
  <si>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</si>
  <si>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</si>
  <si>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</si>
  <si>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</si>
  <si>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</si>
  <si>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</si>
  <si>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</si>
  <si>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</si>
  <si>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</si>
  <si>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</si>
  <si>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</si>
  <si>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</si>
  <si>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</si>
  <si>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</si>
  <si>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</si>
  <si>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</si>
  <si>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</si>
  <si>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</si>
  <si>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</si>
  <si>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</si>
  <si>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</si>
  <si>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</si>
  <si>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</si>
  <si>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</si>
  <si>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</si>
  <si>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</si>
  <si>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</si>
  <si>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</si>
  <si>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</si>
  <si>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</si>
  <si>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</si>
  <si>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</si>
  <si>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</si>
  <si>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</si>
  <si>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</si>
  <si>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</si>
  <si>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</si>
  <si>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</si>
  <si>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</si>
  <si>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</si>
  <si>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</si>
  <si>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</si>
  <si>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</si>
  <si>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</si>
  <si>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</si>
  <si>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</si>
  <si>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</si>
  <si>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</si>
  <si>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</si>
  <si>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</si>
  <si>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</si>
  <si>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</si>
  <si>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</si>
  <si>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</si>
  <si>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</si>
  <si>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</si>
  <si>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</si>
  <si>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</si>
  <si>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</si>
  <si>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</si>
  <si>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</si>
  <si>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</si>
  <si>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</si>
  <si>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</si>
  <si>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</si>
  <si>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</si>
  <si>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</si>
  <si>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</si>
  <si>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</si>
  <si>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</si>
  <si>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</si>
  <si>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</si>
  <si>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</si>
  <si>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</si>
  <si>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</si>
  <si>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</si>
  <si>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</si>
  <si>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</si>
  <si>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</si>
  <si>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</si>
  <si>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</si>
  <si>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</si>
  <si>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</si>
  <si>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</si>
  <si>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</si>
  <si>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</si>
  <si>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</si>
  <si>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</si>
  <si>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</si>
  <si>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</si>
  <si>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</si>
  <si>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</si>
  <si>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</si>
  <si>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</si>
  <si>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</si>
  <si>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</si>
  <si>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</si>
  <si>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</si>
  <si>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</si>
  <si>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</si>
  <si>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</si>
  <si>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</si>
  <si>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</si>
  <si>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</si>
  <si>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</si>
  <si>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</si>
  <si>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</si>
  <si>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</si>
  <si>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</si>
  <si>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</si>
  <si>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</si>
  <si>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</si>
  <si>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</si>
  <si>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</si>
  <si>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</si>
  <si>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</si>
  <si>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</si>
  <si>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</si>
  <si>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</si>
  <si>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</si>
  <si>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</si>
  <si>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</si>
  <si>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</si>
  <si>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</si>
  <si>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</si>
  <si>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</si>
  <si>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</si>
  <si>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</si>
  <si>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</si>
  <si>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</si>
  <si>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</si>
  <si>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</si>
  <si>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</si>
  <si>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</si>
  <si>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</si>
  <si>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</si>
  <si>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</si>
  <si>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</si>
  <si>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</si>
  <si>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</si>
  <si>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</si>
  <si>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</si>
  <si>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</si>
  <si>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</si>
  <si>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</si>
  <si>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</si>
  <si>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</si>
  <si>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</si>
  <si>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</si>
  <si>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</si>
  <si>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</si>
  <si>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</si>
  <si>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</si>
  <si>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</si>
  <si>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</si>
  <si>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</si>
  <si>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</si>
  <si>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</si>
  <si>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</si>
  <si>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</si>
  <si>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</si>
  <si>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</si>
  <si>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</si>
  <si>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</si>
  <si>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</si>
  <si>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</si>
  <si>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</si>
  <si>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</si>
  <si>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</si>
  <si>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</si>
  <si>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</si>
  <si>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</si>
  <si>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</si>
  <si>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</si>
  <si>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</si>
  <si>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</si>
  <si>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</si>
  <si>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</si>
  <si>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</si>
  <si>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</si>
  <si>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</si>
  <si>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</si>
  <si>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</si>
  <si>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</si>
  <si>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</si>
  <si>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</si>
  <si>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</si>
  <si>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</si>
  <si>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</si>
  <si>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</si>
  <si>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</si>
  <si>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</si>
  <si>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</si>
  <si>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</si>
  <si>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</si>
  <si>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</si>
  <si>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</si>
  <si>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</si>
  <si>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</si>
  <si>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</si>
  <si>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</si>
  <si>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</si>
  <si>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</si>
  <si>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</si>
  <si>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</si>
  <si>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</si>
  <si>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</si>
  <si>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</si>
  <si>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</si>
  <si>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</si>
  <si>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</si>
  <si>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</si>
  <si>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</si>
  <si>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</si>
  <si>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</si>
  <si>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</si>
  <si>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</si>
  <si>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</si>
  <si>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</si>
  <si>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</si>
  <si>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</si>
  <si>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</si>
  <si>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</si>
  <si>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</si>
  <si>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</si>
  <si>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</si>
  <si>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</si>
  <si>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</si>
  <si>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</si>
  <si>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</si>
  <si>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</si>
  <si>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</si>
  <si>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</si>
  <si>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</si>
  <si>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</si>
  <si>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</si>
  <si>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</si>
  <si>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</si>
  <si>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</si>
  <si>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</si>
  <si>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</si>
  <si>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</si>
  <si>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</si>
  <si>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</si>
  <si>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</si>
  <si>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</si>
  <si>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</si>
  <si>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</si>
  <si>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</si>
  <si>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</si>
  <si>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</si>
  <si>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</si>
  <si>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</si>
  <si>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</si>
  <si>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</si>
  <si>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</si>
  <si>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</si>
  <si>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</si>
  <si>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</si>
  <si>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</si>
  <si>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</si>
  <si>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</si>
  <si>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</si>
  <si>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</si>
  <si>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</si>
  <si>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</si>
  <si>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</si>
  <si>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</si>
  <si>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</si>
  <si>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</si>
  <si>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</si>
  <si>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</si>
  <si>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</si>
  <si>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</si>
  <si>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</si>
  <si>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</si>
  <si>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</si>
  <si>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</si>
  <si>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</si>
  <si>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</si>
  <si>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</si>
  <si>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</si>
  <si>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</si>
  <si>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</si>
  <si>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</si>
  <si>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</si>
  <si>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</si>
  <si>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</si>
  <si>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</si>
  <si>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</si>
  <si>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</si>
  <si>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</si>
  <si>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</si>
  <si>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</si>
  <si>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</si>
  <si>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</si>
  <si>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</si>
  <si>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</si>
  <si>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</si>
  <si>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</si>
  <si>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</si>
  <si>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</si>
  <si>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</si>
  <si>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</si>
  <si>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</si>
  <si>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</si>
  <si>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</si>
  <si>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</si>
  <si>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</si>
  <si>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</si>
  <si>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</si>
  <si>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</si>
  <si>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</si>
  <si>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</si>
  <si>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</si>
  <si>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</si>
  <si>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</si>
  <si>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</si>
  <si>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</si>
  <si>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</si>
  <si>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</si>
  <si>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</si>
  <si>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</si>
  <si>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</si>
  <si>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</si>
  <si>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</si>
  <si>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</si>
  <si>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</si>
  <si>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</si>
  <si>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</si>
  <si>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</si>
  <si>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</si>
  <si>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</si>
  <si>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</si>
  <si>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</si>
  <si>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</si>
  <si>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</si>
  <si>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</si>
  <si>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</si>
  <si>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</si>
  <si>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</si>
  <si>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</si>
  <si>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</si>
  <si>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</si>
  <si>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</si>
  <si>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</si>
  <si>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</si>
  <si>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</si>
  <si>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</si>
  <si>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</si>
  <si>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</si>
  <si>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</si>
  <si>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</si>
  <si>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</si>
  <si>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</si>
  <si>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</si>
  <si>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</si>
  <si>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</si>
  <si>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</si>
  <si>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</si>
  <si>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</si>
  <si>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</si>
  <si>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</si>
  <si>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</si>
  <si>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</si>
  <si>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</si>
  <si>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</si>
  <si>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</si>
  <si>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</si>
  <si>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</si>
  <si>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</si>
  <si>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</si>
  <si>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</si>
  <si>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</si>
  <si>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</si>
  <si>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</si>
  <si>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</si>
  <si>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</si>
  <si>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</si>
  <si>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</si>
  <si>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</si>
  <si>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</si>
  <si>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</si>
  <si>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</si>
  <si>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</si>
  <si>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</si>
  <si>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</si>
  <si>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</si>
  <si>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</si>
  <si>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</si>
  <si>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</si>
  <si>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</si>
  <si>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</si>
  <si>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</si>
  <si>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</si>
  <si>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</si>
  <si>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</si>
  <si>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</si>
  <si>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</si>
  <si>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</si>
  <si>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</si>
  <si>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</si>
  <si>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</si>
  <si>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</si>
  <si>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</si>
  <si>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</si>
  <si>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</si>
  <si>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</si>
  <si>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</si>
  <si>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</si>
  <si>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</si>
  <si>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</si>
  <si>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</si>
  <si>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</si>
  <si>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</si>
  <si>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</si>
  <si>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</si>
  <si>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</si>
  <si>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</si>
  <si>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</si>
  <si>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</si>
  <si>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</si>
  <si>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</si>
  <si>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</si>
  <si>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</si>
  <si>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</si>
  <si>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</si>
  <si>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</si>
  <si>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</si>
  <si>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</si>
  <si>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</si>
  <si>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</si>
  <si>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</si>
  <si>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</si>
  <si>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</si>
  <si>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</si>
  <si>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</si>
  <si>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</si>
  <si>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</si>
  <si>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</si>
  <si>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</si>
  <si>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</si>
  <si>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</si>
  <si>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</si>
  <si>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</si>
  <si>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</si>
  <si>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</si>
  <si>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</si>
  <si>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</si>
  <si>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</si>
  <si>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</si>
  <si>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</si>
  <si>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</si>
  <si>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</si>
  <si>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</si>
  <si>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</si>
  <si>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</si>
  <si>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</si>
  <si>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</si>
  <si>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</si>
  <si>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</si>
  <si>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</si>
  <si>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</si>
  <si>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</si>
  <si>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</si>
  <si>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</si>
  <si>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</si>
  <si>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</si>
  <si>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</si>
  <si>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</si>
  <si>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</si>
  <si>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</si>
  <si>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</si>
  <si>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</si>
  <si>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</si>
  <si>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</si>
  <si>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</si>
  <si>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</si>
  <si>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</si>
  <si>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</si>
  <si>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</si>
  <si>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</si>
  <si>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</si>
  <si>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</si>
  <si>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</si>
  <si>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</si>
  <si>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</si>
  <si>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</si>
  <si>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</si>
  <si>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</si>
  <si>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</si>
  <si>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</si>
  <si>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</si>
  <si>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</si>
  <si>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</si>
  <si>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</si>
  <si>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</si>
  <si>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</si>
  <si>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</si>
  <si>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</si>
  <si>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</si>
  <si>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</si>
  <si>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</si>
  <si>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</si>
  <si>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</si>
  <si>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</si>
  <si>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</si>
  <si>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</si>
  <si>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</si>
  <si>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</si>
  <si>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</si>
  <si>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</si>
  <si>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</si>
  <si>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</si>
  <si>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</si>
  <si>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</si>
  <si>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</si>
  <si>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</si>
  <si>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</si>
  <si>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</si>
  <si>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</si>
  <si>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</si>
  <si>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</si>
  <si>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</si>
  <si>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</si>
  <si>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</si>
  <si>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</si>
  <si>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</si>
  <si>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</si>
  <si>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</si>
  <si>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</si>
  <si>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</si>
  <si>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</si>
  <si>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</si>
  <si>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</si>
  <si>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</si>
  <si>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</si>
  <si>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</si>
  <si>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</si>
  <si>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</si>
  <si>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</si>
  <si>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</si>
  <si>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</si>
  <si>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</si>
  <si>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</si>
  <si>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</si>
  <si>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</si>
  <si>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</si>
  <si>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</si>
  <si>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</si>
  <si>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</si>
  <si>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</si>
  <si>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</si>
  <si>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</si>
  <si>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</si>
  <si>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</si>
  <si>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</si>
  <si>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</si>
  <si>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</si>
  <si>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</si>
  <si>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</si>
  <si>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</si>
  <si>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</si>
  <si>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</si>
  <si>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</si>
  <si>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</si>
  <si>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</si>
  <si>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</si>
  <si>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</si>
  <si>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</si>
  <si>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</si>
  <si>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</si>
  <si>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</si>
  <si>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</si>
  <si>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</si>
  <si>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</si>
  <si>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</si>
  <si>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</si>
  <si>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</si>
  <si>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</si>
  <si>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</si>
  <si>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</si>
  <si>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</si>
  <si>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</si>
  <si>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</si>
  <si>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</si>
  <si>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</si>
  <si>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</si>
  <si>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</si>
  <si>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</si>
  <si>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</si>
  <si>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</si>
  <si>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</si>
  <si>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</si>
  <si>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</si>
  <si>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</si>
  <si>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</si>
  <si>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</si>
  <si>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</si>
  <si>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</si>
  <si>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</si>
  <si>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</si>
  <si>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</si>
  <si>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</si>
  <si>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</si>
  <si>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</si>
  <si>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</si>
  <si>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</si>
  <si>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</si>
  <si>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</si>
  <si>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</si>
  <si>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</si>
  <si>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</si>
  <si>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</si>
  <si>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</si>
  <si>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</si>
  <si>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</si>
  <si>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</si>
  <si>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</si>
  <si>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</si>
  <si>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</si>
  <si>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</si>
  <si>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</si>
  <si>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</si>
  <si>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</si>
  <si>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</si>
  <si>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</si>
  <si>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</si>
  <si>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</si>
  <si>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</si>
  <si>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</si>
  <si>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</si>
  <si>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</si>
  <si>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</si>
  <si>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</si>
  <si>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</si>
  <si>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</si>
  <si>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</si>
  <si>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</si>
  <si>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</si>
  <si>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</si>
  <si>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</si>
  <si>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</si>
  <si>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</si>
  <si>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</si>
  <si>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</si>
  <si>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</si>
  <si>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</si>
  <si>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</si>
  <si>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</si>
  <si>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</si>
  <si>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</si>
  <si>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</si>
  <si>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</si>
  <si>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</si>
  <si>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</si>
  <si>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</si>
  <si>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</si>
  <si>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</si>
  <si>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</si>
  <si>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</si>
  <si>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</si>
  <si>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</si>
  <si>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</si>
  <si>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</si>
  <si>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</si>
  <si>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</si>
  <si>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</si>
  <si>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</si>
  <si>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</si>
  <si>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</si>
  <si>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</si>
  <si>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</si>
  <si>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</si>
  <si>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</si>
  <si>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</si>
  <si>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</si>
  <si>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</si>
  <si>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</si>
  <si>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</si>
  <si>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</si>
  <si>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</si>
  <si>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</si>
  <si>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</si>
  <si>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</si>
  <si>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</si>
  <si>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</si>
  <si>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</si>
  <si>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</si>
  <si>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</si>
  <si>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</si>
  <si>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</si>
  <si>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</si>
  <si>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</si>
  <si>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</si>
  <si>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</si>
  <si>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</si>
  <si>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</si>
  <si>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</si>
  <si>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</si>
  <si>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</si>
  <si>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</si>
  <si>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</si>
  <si>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</si>
  <si>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</si>
  <si>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</si>
  <si>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</si>
  <si>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</si>
  <si>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</si>
  <si>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</si>
  <si>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</si>
  <si>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</si>
  <si>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</si>
  <si>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</si>
  <si>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</si>
  <si>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</si>
  <si>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</si>
  <si>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</si>
  <si>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</si>
  <si>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</si>
  <si>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</si>
  <si>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</si>
  <si>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</si>
  <si>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</si>
  <si>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</si>
  <si>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</si>
  <si>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</si>
  <si>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</si>
  <si>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</si>
  <si>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</si>
  <si>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</si>
  <si>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</si>
  <si>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</si>
  <si>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</si>
  <si>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</si>
  <si>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</si>
  <si>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</si>
  <si>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</si>
  <si>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</si>
  <si>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</si>
  <si>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</si>
  <si>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</si>
  <si>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</si>
  <si>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</si>
  <si>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</si>
  <si>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</si>
  <si>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</si>
  <si>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</si>
  <si>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</si>
  <si>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</si>
  <si>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</si>
  <si>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</si>
  <si>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</si>
  <si>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</si>
  <si>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</si>
  <si>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</si>
  <si>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</si>
  <si>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</si>
  <si>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</si>
  <si>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</si>
  <si>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</si>
  <si>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</si>
  <si>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</si>
  <si>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</si>
  <si>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</si>
  <si>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</si>
  <si>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</si>
  <si>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</si>
  <si>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</si>
  <si>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</si>
  <si>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</si>
  <si>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</si>
  <si>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</si>
  <si>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</si>
  <si>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</si>
  <si>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</si>
  <si>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</si>
  <si>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</si>
  <si>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</si>
  <si>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</si>
  <si>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</si>
  <si>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</si>
  <si>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</si>
  <si>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</si>
  <si>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</si>
  <si>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</si>
  <si>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</si>
  <si>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</si>
  <si>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</si>
  <si>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</si>
  <si>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</si>
  <si>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</si>
  <si>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</si>
  <si>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</si>
  <si>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</si>
  <si>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</si>
  <si>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</si>
  <si>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</si>
  <si>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</si>
  <si>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</si>
  <si>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</si>
  <si>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</si>
  <si>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</si>
  <si>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</si>
  <si>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</si>
  <si>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</si>
  <si>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</si>
  <si>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</si>
  <si>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</si>
  <si>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</si>
  <si>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</si>
  <si>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</si>
  <si>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</si>
  <si>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</si>
  <si>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</si>
  <si>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</si>
  <si>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</si>
  <si>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</si>
  <si>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</si>
  <si>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</si>
  <si>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</si>
  <si>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</si>
  <si>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</si>
  <si>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</si>
  <si>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</si>
  <si>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</si>
  <si>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</si>
  <si>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</si>
  <si>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</si>
  <si>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</si>
  <si>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</si>
  <si>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</si>
  <si>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</si>
  <si>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</si>
  <si>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</si>
  <si>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</si>
  <si>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</si>
  <si>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</si>
  <si>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</si>
  <si>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</si>
  <si>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</si>
  <si>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</si>
  <si>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</si>
  <si>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</si>
  <si>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</si>
  <si>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</si>
  <si>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</si>
  <si>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</si>
  <si>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</si>
  <si>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</si>
  <si>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</si>
  <si>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</si>
  <si>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</si>
  <si>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</si>
  <si>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</si>
  <si>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</si>
  <si>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</si>
  <si>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</si>
  <si>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</si>
  <si>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</si>
  <si>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</si>
  <si>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</si>
  <si>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</si>
  <si>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</si>
  <si>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</si>
  <si>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</si>
  <si>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</si>
  <si>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</si>
  <si>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</si>
  <si>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</si>
  <si>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</si>
  <si>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</si>
  <si>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</si>
  <si>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</si>
  <si>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</si>
  <si>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</si>
  <si>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</si>
  <si>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</si>
  <si>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</si>
  <si>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</si>
  <si>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</si>
  <si>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</si>
  <si>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</si>
  <si>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</si>
  <si>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</si>
  <si>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</si>
  <si>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</si>
  <si>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</si>
  <si>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</si>
  <si>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</si>
  <si>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</si>
  <si>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</si>
  <si>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</si>
  <si>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</si>
  <si>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</si>
  <si>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</si>
  <si>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</si>
  <si>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</si>
  <si>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</si>
  <si>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</si>
  <si>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</si>
  <si>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</si>
  <si>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</si>
  <si>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</si>
  <si>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</si>
  <si>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</si>
  <si>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</si>
  <si>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</si>
  <si>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</si>
  <si>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</si>
  <si>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</si>
  <si>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</si>
  <si>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</si>
  <si>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</si>
  <si>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</si>
  <si>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</si>
  <si>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</si>
  <si>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</si>
  <si>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</si>
  <si>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</si>
  <si>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</si>
  <si>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</si>
  <si>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</si>
  <si>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</si>
  <si>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</si>
  <si>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</si>
  <si>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</si>
  <si>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</si>
  <si>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</si>
  <si>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</si>
  <si>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</si>
  <si>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</si>
  <si>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</si>
  <si>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</si>
  <si>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</si>
  <si>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</si>
  <si>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</si>
  <si>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</si>
  <si>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</si>
  <si>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</si>
  <si>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</si>
  <si>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</si>
  <si>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</si>
  <si>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</si>
  <si>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</si>
  <si>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</si>
  <si>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</si>
  <si>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</si>
  <si>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</si>
  <si>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</si>
  <si>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</si>
  <si>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</si>
  <si>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</si>
  <si>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</si>
  <si>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</si>
  <si>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</si>
  <si>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</si>
  <si>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</si>
  <si>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</si>
  <si>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</si>
  <si>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</si>
  <si>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</si>
  <si>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</si>
  <si>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</si>
  <si>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</si>
  <si>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</si>
  <si>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</si>
  <si>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</si>
  <si>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</si>
  <si>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</si>
  <si>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</si>
  <si>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</si>
  <si>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</si>
  <si>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</si>
  <si>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</si>
  <si>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</si>
  <si>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</si>
  <si>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</si>
  <si>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</si>
  <si>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</si>
  <si>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</si>
  <si>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</si>
  <si>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</si>
  <si>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</si>
  <si>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</si>
  <si>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</si>
  <si>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</si>
  <si>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</si>
  <si>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</si>
  <si>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</si>
  <si>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</si>
  <si>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</si>
  <si>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</si>
  <si>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</si>
  <si>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</si>
  <si>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</si>
  <si>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</si>
  <si>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</si>
  <si>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</si>
  <si>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</si>
  <si>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</si>
  <si>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</si>
  <si>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</si>
  <si>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</si>
  <si>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</si>
  <si>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</si>
  <si>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</si>
  <si>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</si>
  <si>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</si>
  <si>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</si>
  <si>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</si>
  <si>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</si>
  <si>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</si>
  <si>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</si>
  <si>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</si>
  <si>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</si>
  <si>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</si>
  <si>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</si>
  <si>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</si>
  <si>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</si>
  <si>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</si>
  <si>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</si>
  <si>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</si>
  <si>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</si>
  <si>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</si>
  <si>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</si>
  <si>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</si>
  <si>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</si>
  <si>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</si>
  <si>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</si>
  <si>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</si>
  <si>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</si>
  <si>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</si>
  <si>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</si>
  <si>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</si>
  <si>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</si>
  <si>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</si>
  <si>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</si>
  <si>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</si>
  <si>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</si>
  <si>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</si>
  <si>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</si>
  <si>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</si>
  <si>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</si>
  <si>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</si>
  <si>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</si>
  <si>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</si>
  <si>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</si>
  <si>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</si>
  <si>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</si>
  <si>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</si>
  <si>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</si>
  <si>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</si>
  <si>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</si>
  <si>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</si>
  <si>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</si>
  <si>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</si>
  <si>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</si>
  <si>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</si>
  <si>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</si>
  <si>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</si>
  <si>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</si>
  <si>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</si>
  <si>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</si>
  <si>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</si>
  <si>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</si>
  <si>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</si>
  <si>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</si>
  <si>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</si>
  <si>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</si>
  <si>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</si>
  <si>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</si>
  <si>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</si>
  <si>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</si>
  <si>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</si>
  <si>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</si>
  <si>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</si>
  <si>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</si>
  <si>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</si>
  <si>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</si>
  <si>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</si>
  <si>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</si>
  <si>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</si>
  <si>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</si>
  <si>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</si>
  <si>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</si>
  <si>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</si>
  <si>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</si>
  <si>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</si>
  <si>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</si>
  <si>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</si>
  <si>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</si>
  <si>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</si>
  <si>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</si>
  <si>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</si>
  <si>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</si>
  <si>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</si>
  <si>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</si>
  <si>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</si>
  <si>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</si>
  <si>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</si>
  <si>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</si>
  <si>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</si>
  <si>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</si>
  <si>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</si>
  <si>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</si>
  <si>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</si>
  <si>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</si>
  <si>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</si>
  <si>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</si>
  <si>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</si>
  <si>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</si>
  <si>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</si>
  <si>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</si>
  <si>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</si>
  <si>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</si>
  <si>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</si>
  <si>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</si>
  <si>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</si>
  <si>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</si>
  <si>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</si>
  <si>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</si>
  <si>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</si>
  <si>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</si>
  <si>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</si>
  <si>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</si>
  <si>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</si>
  <si>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</si>
  <si>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</si>
  <si>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</si>
  <si>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</si>
  <si>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</si>
  <si>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</si>
  <si>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</si>
  <si>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</si>
  <si>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</si>
  <si>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</si>
  <si>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</si>
  <si>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</si>
  <si>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</si>
  <si>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</si>
  <si>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</si>
  <si>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</si>
  <si>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</si>
  <si>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</si>
  <si>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</si>
  <si>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</si>
  <si>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</si>
  <si>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</si>
  <si>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</si>
  <si>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</si>
  <si>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</si>
  <si>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</si>
  <si>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</si>
  <si>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</si>
  <si>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</si>
  <si>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</si>
  <si>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</si>
  <si>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</si>
  <si>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</si>
  <si>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</si>
  <si>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</si>
  <si>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</si>
  <si>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</si>
  <si>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</si>
  <si>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</si>
  <si>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</si>
  <si>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</si>
  <si>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</si>
  <si>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</si>
  <si>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</si>
  <si>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</si>
  <si>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</si>
  <si>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</si>
  <si>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</si>
  <si>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</si>
  <si>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</si>
  <si>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</si>
  <si>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</si>
  <si>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</si>
  <si>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</si>
  <si>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</si>
  <si>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</si>
  <si>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</si>
  <si>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</si>
  <si>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</si>
  <si>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</si>
  <si>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</si>
  <si>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</si>
  <si>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</si>
  <si>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</si>
  <si>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</si>
  <si>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</si>
  <si>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</si>
  <si>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</si>
  <si>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</si>
  <si>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</si>
  <si>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</si>
  <si>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</si>
  <si>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</si>
  <si>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</si>
  <si>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</si>
  <si>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</si>
  <si>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</si>
  <si>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</si>
  <si>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</si>
  <si>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</si>
  <si>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</si>
  <si>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</si>
  <si>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</si>
  <si>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</si>
  <si>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</si>
  <si>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</si>
  <si>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</si>
  <si>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</si>
  <si>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</si>
  <si>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</si>
  <si>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</si>
  <si>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</si>
  <si>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</si>
  <si>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</si>
  <si>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</si>
  <si>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</si>
  <si>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</si>
  <si>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</si>
  <si>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</si>
  <si>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</si>
  <si>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</si>
  <si>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</si>
  <si>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</si>
  <si>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</si>
  <si>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</si>
  <si>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</si>
  <si>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</si>
  <si>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</si>
  <si>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</si>
  <si>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</si>
  <si>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</si>
  <si>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</si>
  <si>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</si>
  <si>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</si>
  <si>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</si>
  <si>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</si>
  <si>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</si>
  <si>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</si>
  <si>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</si>
  <si>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</si>
  <si>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</si>
  <si>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</si>
  <si>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</si>
  <si>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</si>
  <si>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</si>
  <si>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</si>
  <si>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</si>
  <si>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</si>
  <si>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</si>
  <si>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</si>
  <si>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</si>
  <si>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</si>
  <si>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</si>
  <si>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</si>
  <si>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</si>
  <si>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</si>
  <si>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</si>
  <si>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</si>
  <si>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</si>
  <si>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</si>
  <si>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</si>
  <si>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</si>
  <si>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</si>
  <si>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</si>
  <si>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</si>
  <si>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</si>
  <si>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</si>
  <si>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</si>
  <si>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</si>
  <si>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</si>
  <si>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</si>
  <si>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</si>
  <si>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</si>
  <si>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</si>
  <si>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</si>
  <si>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</si>
  <si>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</si>
  <si>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</si>
  <si>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</si>
  <si>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</si>
  <si>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</si>
  <si>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</si>
  <si>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</si>
  <si>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</si>
  <si>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</si>
  <si>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</si>
  <si>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</si>
  <si>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</si>
  <si>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</si>
  <si>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</si>
  <si>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</si>
  <si>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</si>
  <si>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</si>
  <si>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</si>
  <si>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</si>
  <si>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</si>
  <si>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</si>
  <si>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</si>
  <si>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</si>
  <si>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</si>
  <si>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</si>
  <si>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</si>
  <si>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</si>
  <si>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</si>
  <si>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</si>
  <si>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</si>
  <si>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</si>
  <si>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</si>
  <si>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</si>
  <si>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</si>
  <si>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</si>
  <si>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</si>
  <si>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</si>
  <si>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</si>
  <si>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</si>
  <si>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</si>
  <si>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</si>
  <si>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</si>
  <si>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</si>
  <si>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</si>
  <si>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</si>
  <si>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</si>
  <si>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</si>
  <si>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</si>
  <si>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</si>
  <si>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</si>
  <si>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</si>
  <si>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</si>
  <si>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</si>
  <si>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</si>
  <si>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</si>
  <si>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</si>
  <si>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</si>
  <si>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</si>
  <si>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</si>
  <si>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</si>
  <si>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</si>
  <si>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</si>
  <si>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</si>
  <si>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</si>
  <si>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</si>
  <si>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</si>
  <si>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</si>
  <si>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</si>
  <si>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</si>
  <si>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</si>
  <si>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</si>
  <si>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</si>
  <si>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</si>
  <si>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</si>
  <si>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</si>
  <si>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</si>
  <si>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</si>
  <si>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</si>
  <si>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</si>
  <si>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</si>
  <si>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</si>
  <si>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</si>
  <si>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</si>
  <si>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</si>
  <si>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</si>
  <si>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</si>
  <si>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</si>
  <si>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</si>
  <si>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</si>
  <si>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</si>
  <si>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</si>
  <si>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</si>
  <si>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</si>
  <si>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</si>
  <si>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</si>
  <si>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</si>
  <si>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</si>
  <si>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</si>
  <si>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</si>
  <si>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</si>
  <si>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</si>
  <si>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</si>
  <si>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</si>
  <si>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</si>
  <si>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</si>
  <si>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</si>
  <si>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</si>
  <si>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</si>
  <si>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</si>
  <si>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</si>
  <si>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</si>
  <si>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</si>
  <si>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</si>
  <si>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</si>
  <si>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</si>
  <si>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</si>
  <si>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</si>
  <si>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</si>
  <si>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</si>
  <si>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</si>
  <si>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</si>
  <si>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</si>
  <si>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</si>
  <si>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</si>
  <si>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</si>
  <si>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</si>
  <si>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</si>
  <si>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</si>
  <si>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</si>
  <si>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</si>
  <si>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</si>
  <si>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</si>
  <si>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</si>
  <si>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</si>
  <si>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</si>
  <si>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</si>
  <si>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</si>
  <si>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</si>
  <si>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</si>
  <si>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</si>
  <si>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</si>
  <si>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</si>
  <si>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</si>
  <si>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</si>
  <si>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</si>
  <si>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</si>
  <si>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</si>
  <si>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</si>
  <si>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</si>
  <si>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</si>
  <si>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</si>
  <si>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</si>
  <si>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</si>
  <si>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</si>
  <si>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</si>
  <si>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</si>
  <si>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</si>
  <si>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</si>
  <si>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</si>
  <si>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</si>
  <si>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</si>
  <si>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</si>
  <si>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</si>
  <si>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</si>
  <si>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</si>
  <si>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</si>
  <si>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</si>
  <si>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</si>
  <si>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</si>
  <si>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</si>
  <si>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</si>
  <si>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</si>
  <si>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</si>
  <si>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</si>
  <si>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</si>
  <si>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</si>
  <si>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</si>
  <si>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</si>
  <si>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</si>
  <si>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</si>
  <si>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</si>
  <si>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</si>
  <si>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</si>
  <si>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</si>
  <si>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</si>
  <si>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</si>
  <si>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</si>
  <si>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</si>
  <si>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</si>
  <si>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</si>
  <si>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</si>
  <si>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</si>
  <si>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</si>
  <si>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</si>
  <si>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</si>
  <si>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</si>
  <si>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</si>
  <si>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</si>
  <si>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</si>
  <si>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</si>
  <si>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</si>
  <si>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</si>
  <si>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</si>
  <si>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</si>
  <si>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</si>
  <si>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</si>
  <si>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</si>
  <si>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</si>
  <si>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</si>
  <si>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</si>
  <si>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</si>
  <si>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</si>
  <si>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</si>
  <si>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</si>
  <si>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</si>
  <si>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</si>
  <si>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</si>
  <si>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</si>
  <si>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</si>
  <si>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</si>
  <si>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</si>
  <si>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</si>
  <si>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</si>
  <si>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</si>
  <si>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</si>
  <si>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</si>
  <si>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</si>
  <si>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</si>
  <si>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</si>
  <si>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</si>
  <si>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</si>
  <si>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</si>
  <si>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</si>
  <si>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</si>
  <si>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</si>
  <si>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</si>
  <si>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</si>
  <si>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</si>
  <si>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</si>
  <si>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</si>
  <si>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</si>
  <si>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</si>
  <si>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</si>
  <si>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</si>
  <si>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</si>
  <si>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</si>
  <si>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</si>
  <si>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</si>
  <si>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</si>
  <si>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</si>
  <si>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</si>
  <si>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</si>
  <si>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</si>
  <si>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</si>
  <si>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</si>
  <si>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</si>
  <si>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</si>
  <si>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</si>
  <si>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</si>
  <si>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</si>
  <si>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</si>
  <si>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</si>
  <si>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</si>
  <si>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</si>
  <si>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</si>
  <si>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</si>
  <si>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</si>
  <si>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</si>
  <si>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</si>
  <si>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</si>
  <si>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</si>
  <si>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</si>
  <si>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</si>
  <si>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</si>
  <si>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</si>
  <si>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</si>
  <si>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</si>
  <si>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</si>
  <si>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</si>
  <si>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</si>
  <si>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</si>
  <si>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</si>
  <si>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</si>
  <si>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</si>
  <si>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</si>
  <si>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</si>
  <si>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</si>
  <si>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</si>
  <si>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</si>
  <si>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</si>
  <si>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</si>
  <si>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</si>
  <si>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</si>
  <si>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</si>
  <si>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</si>
  <si>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</si>
  <si>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</si>
  <si>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</si>
  <si>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</si>
  <si>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</si>
  <si>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</si>
  <si>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</si>
  <si>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</si>
  <si>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</si>
  <si>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</si>
  <si>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</si>
  <si>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</si>
  <si>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</si>
  <si>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</si>
  <si>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</si>
  <si>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</si>
  <si>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</si>
  <si>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</si>
  <si>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</si>
  <si>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</si>
  <si>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</si>
  <si>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</si>
  <si>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</si>
  <si>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</si>
  <si>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</si>
  <si>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</si>
  <si>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</si>
  <si>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</si>
  <si>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</si>
  <si>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</si>
  <si>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</si>
  <si>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</si>
  <si>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</si>
  <si>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</si>
  <si>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</si>
  <si>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</si>
  <si>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</si>
  <si>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</si>
  <si>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</si>
  <si>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</si>
  <si>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</si>
  <si>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</si>
  <si>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</si>
  <si>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</si>
  <si>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</si>
  <si>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</si>
  <si>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</si>
  <si>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</si>
  <si>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</si>
  <si>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</si>
  <si>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</si>
  <si>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</si>
  <si>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</si>
  <si>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</si>
  <si>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</si>
  <si>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</si>
  <si>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</si>
  <si>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</si>
  <si>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</si>
  <si>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</si>
  <si>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</si>
  <si>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</si>
  <si>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</si>
  <si>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</si>
  <si>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</si>
  <si>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</si>
  <si>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</si>
  <si>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</si>
  <si>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</si>
  <si>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</si>
  <si>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</si>
  <si>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</si>
  <si>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</si>
  <si>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</si>
  <si>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</si>
  <si>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</si>
  <si>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</si>
  <si>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</si>
  <si>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</si>
  <si>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</si>
  <si>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</si>
  <si>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</si>
  <si>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</si>
  <si>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</si>
  <si>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</si>
  <si>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</si>
  <si>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</si>
  <si>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</si>
  <si>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</si>
  <si>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</si>
  <si>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</si>
  <si>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</si>
  <si>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</si>
  <si>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</si>
  <si>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</si>
  <si>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</si>
  <si>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</si>
  <si>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</si>
  <si>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</si>
  <si>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</si>
  <si>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</si>
  <si>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</si>
  <si>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</si>
  <si>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</si>
  <si>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</si>
  <si>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</si>
  <si>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</si>
  <si>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</si>
  <si>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</si>
  <si>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</si>
  <si>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</si>
  <si>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</si>
  <si>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</si>
  <si>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</si>
  <si>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</si>
  <si>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</si>
  <si>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</si>
  <si>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</si>
  <si>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</si>
  <si>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</si>
  <si>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</si>
  <si>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</si>
  <si>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</si>
  <si>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</si>
  <si>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</si>
  <si>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</si>
  <si>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</si>
  <si>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</si>
  <si>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</si>
  <si>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</si>
  <si>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</si>
  <si>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</si>
  <si>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</si>
  <si>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</si>
  <si>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</si>
  <si>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</si>
  <si>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</si>
  <si>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</si>
  <si>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</si>
  <si>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</si>
  <si>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</si>
  <si>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</si>
  <si>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</si>
  <si>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</si>
  <si>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</si>
  <si>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</si>
  <si>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</si>
  <si>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</si>
  <si>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</si>
  <si>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</si>
  <si>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</si>
  <si>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</si>
  <si>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</si>
  <si>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</si>
  <si>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</si>
  <si>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</si>
  <si>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</si>
  <si>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</si>
  <si>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</si>
  <si>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</si>
  <si>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</si>
  <si>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</si>
  <si>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</si>
  <si>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</si>
  <si>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</si>
  <si>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</si>
  <si>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</si>
  <si>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</si>
  <si>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</si>
  <si>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</si>
  <si>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</si>
  <si>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</si>
  <si>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</si>
  <si>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</si>
  <si>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</si>
  <si>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</si>
  <si>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</si>
  <si>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</si>
  <si>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</si>
  <si>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</si>
  <si>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</si>
  <si>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</si>
  <si>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</si>
  <si>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</si>
  <si>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</si>
  <si>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</si>
  <si>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</si>
  <si>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</si>
  <si>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</si>
  <si>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</si>
  <si>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</si>
  <si>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</si>
  <si>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</si>
  <si>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</si>
  <si>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</si>
  <si>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</si>
  <si>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</si>
  <si>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</si>
  <si>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</si>
  <si>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</si>
  <si>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</si>
  <si>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</si>
  <si>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</si>
  <si>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</si>
  <si>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</si>
  <si>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</si>
  <si>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</si>
  <si>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</si>
  <si>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</si>
  <si>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</si>
  <si>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</si>
  <si>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</si>
  <si>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</si>
  <si>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</si>
  <si>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</si>
  <si>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</si>
  <si>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</si>
  <si>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</si>
  <si>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</si>
  <si>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</si>
  <si>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</si>
  <si>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</si>
  <si>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</si>
  <si>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</si>
  <si>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</si>
  <si>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</si>
  <si>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</si>
  <si>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</si>
  <si>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</si>
  <si>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</si>
  <si>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</si>
  <si>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</si>
  <si>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</si>
  <si>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</si>
  <si>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</si>
  <si>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</si>
  <si>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</si>
  <si>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</si>
  <si>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</si>
  <si>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</si>
  <si>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</si>
  <si>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</si>
  <si>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</si>
  <si>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</si>
  <si>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</si>
  <si>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</si>
  <si>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</si>
  <si>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</si>
  <si>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</si>
  <si>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</si>
  <si>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</si>
  <si>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</si>
  <si>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</si>
  <si>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</si>
  <si>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</si>
  <si>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</si>
  <si>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</si>
  <si>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</si>
  <si>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</si>
  <si>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</si>
  <si>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</si>
  <si>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</si>
  <si>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</si>
  <si>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</si>
  <si>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</si>
  <si>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</si>
  <si>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</si>
  <si>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</si>
  <si>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</si>
  <si>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</si>
  <si>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</si>
  <si>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</si>
  <si>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</si>
  <si>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</si>
  <si>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</si>
  <si>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</si>
  <si>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</si>
  <si>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</si>
  <si>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</si>
  <si>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</si>
  <si>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</si>
  <si>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</si>
  <si>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</si>
  <si>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</si>
  <si>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</si>
  <si>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</si>
  <si>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</si>
  <si>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</si>
  <si>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</si>
  <si>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</si>
  <si>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</si>
  <si>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</si>
  <si>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</si>
  <si>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</si>
  <si>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</si>
  <si>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</si>
  <si>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</si>
  <si>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</si>
  <si>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</si>
  <si>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</si>
  <si>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</si>
  <si>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</si>
  <si>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</si>
  <si>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</si>
  <si>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</si>
  <si>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</si>
  <si>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</si>
  <si>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</si>
  <si>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</si>
  <si>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</si>
  <si>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</si>
  <si>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</si>
  <si>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</si>
  <si>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</si>
  <si>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</si>
  <si>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</si>
  <si>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</si>
  <si>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</si>
  <si>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</si>
  <si>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</si>
  <si>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</si>
  <si>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</si>
  <si>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</si>
  <si>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</si>
  <si>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</si>
  <si>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</si>
  <si>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</si>
  <si>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</si>
  <si>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</si>
  <si>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</si>
  <si>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</si>
  <si>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</si>
  <si>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</si>
  <si>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</si>
  <si>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</si>
  <si>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</si>
  <si>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</si>
  <si>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</si>
  <si>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</si>
  <si>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</si>
  <si>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</si>
  <si>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</si>
  <si>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</si>
  <si>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</si>
  <si>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</si>
  <si>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</si>
  <si>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</si>
  <si>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</si>
  <si>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</si>
  <si>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</si>
  <si>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</si>
  <si>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</si>
  <si>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</si>
  <si>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</si>
  <si>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</si>
  <si>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</si>
  <si>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</si>
  <si>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</si>
  <si>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</si>
  <si>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</si>
  <si>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</si>
  <si>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</si>
  <si>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</si>
  <si>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</si>
  <si>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</si>
  <si>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</si>
  <si>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</si>
  <si>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</si>
  <si>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</si>
  <si>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</si>
  <si>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</si>
  <si>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</si>
  <si>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</si>
  <si>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</si>
  <si>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</si>
  <si>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</si>
  <si>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</si>
  <si>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</si>
  <si>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</si>
  <si>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</si>
  <si>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</si>
  <si>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</si>
  <si>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</si>
  <si>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</si>
  <si>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</si>
  <si>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</si>
  <si>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</si>
  <si>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</si>
  <si>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</si>
  <si>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</si>
  <si>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</si>
  <si>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</si>
  <si>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</si>
  <si>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</si>
  <si>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</si>
  <si>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</si>
  <si>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</si>
  <si>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</si>
  <si>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</si>
  <si>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</si>
  <si>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</si>
  <si>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</si>
  <si>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</si>
  <si>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</si>
  <si>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</si>
  <si>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</si>
  <si>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</si>
  <si>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</si>
  <si>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</si>
  <si>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</si>
  <si>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</si>
  <si>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</si>
  <si>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</si>
  <si>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</si>
  <si>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</si>
  <si>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</si>
  <si>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</si>
  <si>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</si>
  <si>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</si>
  <si>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</si>
  <si>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</si>
  <si>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</si>
  <si>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</si>
  <si>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</si>
  <si>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</si>
  <si>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</si>
  <si>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</si>
  <si>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</si>
  <si>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</si>
  <si>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</si>
  <si>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</si>
  <si>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</si>
  <si>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</si>
  <si>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</si>
  <si>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</si>
  <si>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</si>
  <si>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</si>
  <si>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</si>
  <si>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</si>
  <si>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</si>
  <si>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</si>
  <si>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</si>
  <si>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</si>
  <si>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</si>
  <si>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</si>
  <si>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</si>
  <si>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</si>
  <si>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</si>
  <si>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</si>
  <si>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</si>
  <si>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</si>
  <si>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</si>
  <si>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</si>
  <si>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</si>
  <si>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</si>
  <si>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</si>
  <si>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</si>
  <si>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</si>
  <si>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</si>
  <si>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</si>
  <si>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</si>
  <si>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</si>
  <si>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</si>
  <si>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</si>
  <si>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</si>
  <si>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</si>
  <si>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</si>
  <si>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</si>
  <si>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</si>
  <si>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</si>
  <si>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</si>
  <si>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</si>
  <si>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</si>
  <si>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</si>
  <si>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</si>
  <si>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</si>
  <si>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</si>
  <si>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</si>
  <si>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</si>
  <si>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</si>
  <si>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</si>
  <si>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</si>
  <si>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</si>
  <si>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</si>
  <si>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</si>
  <si>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</si>
  <si>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</si>
  <si>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</si>
  <si>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</si>
  <si>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</si>
  <si>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</si>
  <si>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</si>
  <si>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</si>
  <si>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</si>
  <si>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</si>
  <si>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</si>
  <si>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</si>
  <si>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</si>
  <si>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</si>
  <si>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</si>
  <si>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</si>
  <si>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</si>
  <si>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</si>
  <si>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</si>
  <si>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</si>
  <si>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</si>
  <si>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</si>
  <si>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</si>
  <si>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</si>
  <si>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</si>
  <si>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</si>
  <si>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</si>
  <si>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</si>
  <si>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</si>
  <si>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</si>
  <si>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</si>
  <si>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</si>
  <si>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</si>
  <si>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</si>
  <si>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</si>
  <si>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</si>
  <si>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</si>
  <si>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</si>
  <si>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</si>
  <si>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</si>
  <si>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</si>
  <si>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</si>
  <si>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</si>
  <si>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</si>
  <si>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</si>
  <si>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</si>
  <si>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</si>
  <si>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</si>
  <si>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</si>
  <si>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</si>
  <si>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</si>
  <si>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</si>
  <si>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</si>
  <si>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</si>
  <si>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</si>
  <si>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</si>
  <si>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</si>
  <si>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</si>
  <si>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</si>
  <si>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</si>
  <si>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</si>
  <si>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</si>
  <si>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</si>
  <si>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</si>
  <si>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</si>
  <si>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</si>
  <si>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</si>
  <si>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</si>
  <si>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</si>
  <si>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</si>
  <si>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</si>
  <si>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</si>
  <si>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</si>
  <si>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</si>
  <si>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</si>
  <si>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</si>
  <si>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</si>
  <si>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</si>
  <si>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</si>
  <si>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</si>
  <si>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</si>
  <si>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</si>
  <si>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</si>
  <si>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</si>
  <si>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</si>
  <si>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</si>
  <si>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</si>
  <si>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</si>
  <si>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</si>
  <si>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</si>
  <si>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</si>
  <si>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</si>
  <si>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</si>
  <si>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</si>
  <si>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</si>
  <si>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</si>
  <si>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</si>
  <si>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</si>
  <si>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</si>
  <si>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</si>
  <si>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</si>
  <si>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</si>
  <si>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</si>
  <si>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</si>
  <si>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</si>
  <si>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</si>
  <si>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</si>
  <si>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</si>
  <si>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</si>
  <si>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</si>
  <si>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</si>
  <si>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</si>
  <si>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</si>
  <si>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</si>
  <si>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</si>
  <si>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</si>
  <si>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</si>
  <si>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</si>
  <si>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</si>
  <si>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</si>
  <si>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</si>
  <si>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</si>
  <si>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</si>
  <si>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</si>
  <si>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</si>
  <si>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</si>
  <si>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</si>
  <si>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</si>
  <si>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</si>
  <si>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</si>
  <si>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</si>
  <si>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</si>
  <si>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</si>
  <si>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</si>
  <si>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</si>
  <si>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</si>
  <si>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</si>
  <si>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</si>
  <si>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</si>
  <si>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</si>
  <si>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</si>
  <si>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</si>
  <si>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</si>
  <si>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</si>
  <si>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</si>
  <si>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</si>
  <si>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</si>
  <si>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</si>
  <si>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</si>
  <si>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</si>
  <si>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</si>
  <si>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</si>
  <si>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</si>
  <si>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</si>
  <si>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</si>
  <si>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</si>
  <si>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</si>
  <si>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</si>
  <si>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</si>
  <si>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</si>
  <si>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</si>
  <si>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</si>
  <si>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</si>
  <si>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</si>
  <si>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</si>
  <si>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</si>
  <si>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</si>
  <si>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</si>
  <si>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</si>
  <si>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</si>
  <si>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</si>
  <si>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</si>
  <si>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</si>
  <si>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</si>
  <si>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</si>
  <si>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</si>
  <si>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</si>
  <si>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</si>
  <si>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</si>
  <si>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</si>
  <si>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</si>
  <si>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</si>
  <si>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</si>
  <si>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</si>
  <si>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</si>
  <si>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</si>
  <si>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</si>
  <si>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</si>
  <si>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</si>
  <si>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</si>
  <si>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</si>
  <si>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</si>
  <si>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</si>
  <si>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</si>
  <si>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</si>
  <si>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</si>
  <si>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</si>
  <si>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</si>
  <si>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</si>
  <si>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</si>
  <si>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</si>
  <si>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</si>
  <si>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</si>
  <si>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</si>
  <si>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</si>
  <si>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</si>
  <si>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</si>
  <si>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</si>
  <si>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</si>
  <si>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</si>
  <si>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</si>
  <si>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</si>
  <si>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</si>
  <si>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</si>
  <si>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</si>
  <si>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</si>
  <si>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</si>
  <si>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</si>
  <si>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</si>
  <si>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</si>
  <si>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</si>
  <si>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</si>
  <si>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</si>
  <si>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</si>
  <si>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</si>
  <si>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</si>
  <si>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</si>
  <si>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</si>
  <si>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</si>
  <si>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</si>
  <si>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</si>
  <si>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</si>
  <si>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</si>
  <si>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</si>
  <si>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</si>
  <si>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</si>
  <si>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</si>
  <si>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</si>
  <si>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</si>
  <si>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</si>
  <si>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</si>
  <si>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</si>
  <si>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</si>
  <si>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</si>
  <si>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</si>
  <si>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</si>
  <si>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</si>
  <si>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</si>
  <si>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</si>
  <si>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</si>
  <si>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</si>
  <si>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</si>
  <si>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</si>
  <si>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</si>
  <si>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</si>
  <si>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</si>
  <si>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</si>
  <si>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</si>
  <si>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</si>
  <si>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</si>
  <si>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</si>
  <si>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</si>
  <si>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</si>
  <si>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</si>
  <si>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</si>
  <si>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</si>
  <si>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</si>
  <si>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</si>
  <si>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</si>
  <si>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</si>
  <si>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</si>
  <si>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</si>
  <si>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</si>
  <si>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</si>
  <si>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</si>
  <si>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</si>
  <si>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</si>
  <si>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</si>
  <si>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</si>
  <si>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</si>
  <si>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</si>
  <si>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</si>
  <si>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</si>
  <si>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</si>
  <si>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</si>
  <si>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</si>
  <si>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</si>
  <si>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</si>
  <si>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</si>
  <si>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</si>
  <si>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</si>
  <si>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</si>
  <si>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</si>
  <si>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</si>
  <si>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</si>
  <si>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</si>
  <si>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</si>
  <si>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</si>
  <si>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</si>
  <si>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</si>
  <si>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</si>
  <si>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</si>
  <si>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</si>
  <si>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</si>
  <si>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</si>
  <si>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</si>
  <si>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</si>
  <si>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</si>
  <si>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</si>
  <si>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</si>
  <si>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</si>
  <si>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</si>
  <si>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</si>
  <si>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</si>
  <si>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</si>
  <si>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</si>
  <si>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</si>
  <si>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</si>
  <si>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</si>
  <si>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</si>
  <si>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</si>
  <si>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</si>
  <si>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</si>
  <si>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</si>
  <si>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</si>
  <si>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</si>
  <si>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</si>
  <si>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</si>
  <si>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</si>
  <si>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</si>
  <si>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</si>
  <si>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</si>
  <si>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</si>
  <si>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</si>
  <si>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</si>
  <si>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</si>
  <si>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</si>
  <si>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</si>
  <si>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</si>
  <si>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</si>
  <si>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</si>
  <si>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</si>
  <si>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</si>
  <si>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</si>
  <si>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</si>
  <si>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</si>
  <si>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</si>
  <si>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</si>
  <si>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</si>
  <si>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</si>
  <si>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</si>
  <si>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</si>
  <si>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</si>
  <si>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</si>
  <si>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</si>
  <si>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</si>
  <si>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</si>
  <si>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</si>
  <si>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</si>
  <si>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</si>
  <si>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</si>
  <si>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</si>
  <si>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</si>
  <si>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</si>
  <si>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</si>
  <si>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</si>
  <si>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</si>
  <si>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</si>
  <si>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</si>
  <si>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</si>
  <si>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</si>
  <si>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</si>
  <si>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</si>
  <si>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</si>
  <si>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</si>
  <si>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</si>
  <si>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</si>
  <si>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</si>
  <si>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</si>
  <si>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</si>
  <si>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</si>
  <si>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</si>
  <si>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</si>
  <si>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</si>
  <si>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</si>
  <si>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</si>
  <si>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</si>
  <si>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</si>
  <si>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</si>
  <si>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</si>
  <si>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</si>
  <si>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</si>
  <si>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</si>
  <si>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</si>
  <si>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</si>
  <si>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</si>
  <si>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</si>
  <si>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</si>
  <si>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</si>
  <si>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</si>
  <si>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</si>
  <si>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</si>
  <si>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</si>
  <si>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</si>
  <si>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</si>
  <si>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</si>
  <si>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</si>
  <si>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</si>
  <si>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</si>
  <si>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</si>
  <si>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</si>
  <si>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</si>
  <si>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</si>
  <si>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</si>
  <si>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</si>
  <si>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</si>
  <si>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</si>
  <si>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</si>
  <si>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</si>
  <si>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</si>
  <si>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</si>
  <si>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</si>
  <si>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</si>
  <si>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</si>
  <si>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</si>
  <si>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</si>
  <si>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</si>
  <si>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</si>
  <si>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</si>
  <si>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</si>
  <si>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</si>
  <si>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</si>
  <si>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</si>
  <si>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</si>
  <si>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</si>
  <si>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</si>
  <si>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</si>
  <si>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</si>
  <si>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</si>
  <si>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</si>
  <si>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</si>
  <si>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</si>
  <si>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</si>
  <si>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</si>
  <si>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</si>
  <si>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</si>
  <si>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</si>
  <si>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</si>
  <si>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</si>
  <si>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</si>
  <si>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</si>
  <si>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</si>
  <si>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</si>
  <si>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</si>
  <si>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</si>
  <si>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</si>
  <si>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</si>
  <si>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</si>
  <si>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</si>
  <si>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</si>
  <si>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</si>
  <si>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</si>
  <si>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</si>
  <si>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</si>
  <si>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</si>
  <si>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</si>
  <si>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</si>
  <si>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</si>
  <si>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</si>
  <si>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</si>
  <si>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</si>
  <si>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</si>
  <si>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</si>
  <si>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</si>
  <si>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</si>
  <si>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</si>
  <si>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</si>
  <si>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</si>
  <si>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</si>
  <si>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</si>
  <si>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</si>
  <si>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</si>
  <si>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</si>
  <si>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</si>
  <si>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</si>
  <si>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</si>
  <si>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</si>
  <si>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</si>
  <si>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</si>
  <si>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</si>
  <si>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</si>
  <si>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</si>
  <si>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</si>
  <si>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</si>
  <si>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</si>
  <si>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</si>
  <si>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</si>
  <si>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</si>
  <si>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</si>
  <si>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</si>
  <si>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</si>
  <si>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</si>
  <si>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</si>
  <si>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</si>
  <si>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</si>
  <si>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</si>
  <si>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</si>
  <si>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</si>
  <si>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</si>
  <si>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</si>
  <si>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</si>
  <si>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</si>
  <si>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</si>
  <si>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</si>
  <si>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</si>
  <si>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</si>
  <si>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</si>
  <si>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</si>
  <si>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</si>
  <si>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</si>
  <si>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</si>
  <si>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</si>
  <si>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</si>
  <si>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</si>
  <si>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</si>
  <si>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</si>
  <si>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</si>
  <si>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</si>
  <si>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</si>
  <si>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</si>
  <si>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</si>
  <si>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</si>
  <si>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</si>
  <si>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</si>
  <si>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</si>
  <si>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</si>
  <si>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</si>
  <si>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</si>
  <si>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</si>
  <si>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</si>
  <si>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</si>
  <si>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</si>
  <si>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</si>
  <si>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</si>
  <si>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</si>
  <si>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</si>
  <si>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</si>
  <si>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</si>
  <si>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</si>
  <si>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</si>
  <si>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</si>
  <si>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</si>
  <si>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</si>
  <si>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</si>
  <si>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</si>
  <si>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</si>
  <si>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</si>
  <si>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</si>
  <si>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</si>
  <si>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</si>
  <si>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</si>
  <si>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</si>
  <si>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</si>
  <si>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</si>
  <si>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</si>
  <si>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</si>
  <si>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</si>
  <si>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</si>
  <si>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</si>
  <si>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</si>
  <si>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</si>
  <si>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</si>
  <si>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</si>
  <si>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</si>
  <si>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</si>
  <si>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</si>
  <si>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</si>
  <si>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</si>
  <si>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</si>
  <si>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</si>
  <si>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</si>
  <si>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</si>
  <si>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</si>
  <si>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</si>
  <si>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</si>
  <si>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</si>
  <si>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</si>
  <si>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</si>
  <si>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</si>
  <si>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</si>
  <si>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</si>
  <si>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</si>
  <si>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</si>
  <si>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</si>
  <si>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</si>
  <si>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</si>
  <si>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</si>
  <si>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</si>
  <si>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</si>
  <si>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</si>
  <si>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</si>
  <si>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</si>
  <si>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</si>
  <si>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</si>
  <si>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</si>
  <si>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</si>
  <si>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</si>
  <si>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</si>
  <si>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</si>
  <si>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</si>
  <si>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</si>
  <si>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</si>
  <si>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</si>
  <si>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</si>
  <si>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</si>
  <si>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</si>
  <si>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</si>
  <si>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</si>
  <si>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</si>
  <si>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</si>
  <si>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</si>
  <si>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</si>
  <si>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</si>
  <si>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</si>
  <si>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</si>
  <si>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</si>
  <si>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</si>
  <si>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</si>
  <si>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</si>
  <si>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</si>
  <si>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</si>
  <si>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</si>
  <si>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</si>
  <si>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</si>
  <si>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</si>
  <si>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</si>
  <si>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</si>
  <si>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</si>
  <si>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</si>
  <si>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</si>
  <si>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</si>
  <si>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</si>
  <si>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</si>
  <si>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</si>
  <si>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</si>
  <si>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</si>
  <si>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</si>
  <si>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</si>
  <si>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</si>
  <si>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</si>
  <si>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</si>
  <si>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</si>
  <si>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</si>
  <si>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</si>
  <si>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</si>
  <si>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</si>
  <si>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</si>
  <si>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</si>
  <si>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</si>
  <si>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</si>
  <si>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</si>
  <si>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</si>
  <si>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</si>
  <si>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</si>
  <si>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</si>
  <si>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</si>
  <si>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</si>
  <si>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</si>
  <si>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</si>
  <si>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</si>
  <si>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</si>
  <si>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</si>
  <si>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</si>
  <si>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</si>
  <si>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</si>
  <si>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</si>
  <si>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</si>
  <si>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</si>
  <si>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</si>
  <si>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</si>
  <si>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</si>
  <si>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</si>
  <si>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</si>
  <si>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</si>
  <si>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</si>
  <si>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</si>
  <si>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</si>
  <si>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</si>
  <si>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</si>
  <si>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</si>
  <si>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</si>
  <si>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</si>
  <si>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</si>
  <si>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</si>
  <si>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</si>
  <si>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</si>
  <si>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</si>
  <si>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</si>
  <si>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</si>
  <si>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</si>
  <si>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</si>
  <si>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</si>
  <si>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</si>
  <si>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</si>
  <si>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</si>
  <si>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</si>
  <si>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</si>
  <si>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</si>
  <si>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</si>
  <si>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</si>
  <si>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</si>
  <si>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</si>
  <si>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</si>
  <si>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</si>
  <si>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</si>
  <si>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</si>
  <si>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</si>
  <si>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</si>
  <si>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</si>
  <si>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</si>
  <si>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</si>
  <si>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</si>
  <si>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</si>
  <si>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</si>
  <si>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</si>
  <si>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</si>
  <si>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</si>
  <si>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</si>
  <si>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</si>
  <si>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</si>
  <si>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</si>
  <si>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</si>
  <si>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</si>
  <si>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</si>
  <si>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</si>
  <si>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</si>
  <si>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</si>
  <si>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</si>
  <si>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</si>
  <si>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</si>
  <si>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</si>
  <si>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</si>
  <si>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</si>
  <si>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</si>
  <si>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</si>
  <si>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</si>
  <si>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</si>
  <si>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</si>
  <si>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</si>
  <si>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</si>
  <si>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</si>
  <si>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</si>
  <si>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</si>
  <si>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</si>
  <si>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</si>
  <si>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</si>
  <si>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</si>
  <si>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</si>
  <si>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</si>
  <si>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</si>
  <si>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</si>
  <si>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</si>
  <si>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</si>
  <si>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</si>
  <si>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</si>
  <si>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</si>
  <si>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</si>
  <si>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</si>
  <si>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</si>
  <si>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</si>
  <si>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</si>
  <si>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</si>
  <si>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</si>
  <si>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</si>
  <si>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</si>
  <si>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</si>
  <si>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</si>
  <si>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</si>
  <si>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</si>
  <si>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</si>
  <si>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</si>
  <si>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</si>
  <si>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</si>
  <si>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</si>
  <si>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</si>
  <si>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</si>
  <si>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</si>
  <si>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</si>
  <si>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</si>
  <si>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</si>
  <si>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</si>
  <si>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</si>
  <si>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</si>
  <si>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</si>
  <si>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</si>
  <si>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</si>
  <si>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</si>
  <si>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</si>
  <si>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</si>
  <si>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</si>
  <si>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</si>
  <si>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</si>
  <si>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</si>
  <si>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</si>
  <si>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</si>
  <si>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</si>
  <si>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</si>
  <si>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</si>
  <si>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</si>
  <si>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</si>
  <si>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</si>
  <si>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</si>
  <si>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</si>
  <si>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</si>
  <si>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</si>
  <si>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</si>
  <si>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</si>
  <si>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</si>
  <si>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</si>
  <si>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</si>
  <si>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</si>
  <si>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</si>
  <si>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</si>
  <si>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</si>
  <si>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</si>
  <si>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</si>
  <si>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</si>
  <si>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</si>
  <si>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</si>
  <si>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</si>
  <si>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</si>
  <si>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</si>
  <si>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</si>
  <si>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</si>
  <si>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</si>
  <si>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</si>
  <si>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</si>
  <si>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</si>
  <si>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</si>
  <si>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</si>
  <si>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</si>
  <si>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</si>
  <si>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</si>
  <si>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</si>
  <si>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</si>
  <si>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</si>
  <si>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</si>
  <si>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</si>
  <si>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</si>
  <si>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</si>
  <si>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</si>
  <si>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</si>
  <si>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</si>
  <si>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</si>
  <si>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</si>
  <si>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</si>
  <si>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</si>
  <si>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</si>
  <si>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</si>
  <si>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</si>
  <si>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</si>
  <si>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</si>
  <si>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</si>
  <si>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</si>
  <si>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</si>
  <si>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</si>
  <si>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</si>
  <si>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</si>
  <si>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</si>
  <si>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</si>
  <si>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</si>
  <si>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</si>
  <si>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</si>
  <si>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</si>
  <si>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</si>
  <si>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</si>
  <si>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</si>
  <si>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</si>
  <si>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</si>
  <si>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</si>
  <si>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</si>
  <si>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</si>
  <si>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</si>
  <si>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</si>
  <si>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</si>
  <si>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</si>
  <si>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</si>
  <si>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</si>
  <si>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</si>
  <si>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</si>
  <si>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</si>
  <si>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</si>
  <si>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</si>
  <si>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</si>
  <si>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</si>
  <si>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</si>
  <si>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</si>
  <si>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</si>
  <si>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</si>
  <si>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</si>
  <si>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</si>
  <si>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</si>
  <si>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</si>
  <si>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</si>
  <si>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</si>
  <si>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</si>
  <si>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</si>
  <si>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</si>
  <si>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</si>
  <si>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</si>
  <si>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</si>
  <si>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</si>
  <si>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</si>
  <si>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</si>
  <si>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</si>
  <si>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</si>
  <si>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</si>
  <si>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</si>
  <si>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</si>
  <si>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</si>
  <si>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</si>
  <si>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</si>
  <si>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</si>
  <si>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</si>
  <si>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</si>
  <si>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</si>
  <si>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</si>
  <si>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</si>
  <si>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</si>
  <si>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</si>
  <si>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</si>
  <si>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</si>
  <si>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</si>
  <si>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</si>
  <si>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</si>
  <si>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</si>
  <si>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</si>
  <si>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</si>
  <si>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</si>
  <si>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</si>
  <si>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</si>
  <si>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</si>
  <si>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</si>
  <si>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</si>
  <si>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</si>
  <si>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</si>
  <si>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</si>
  <si>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</si>
  <si>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</si>
  <si>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</si>
  <si>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</si>
  <si>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</si>
  <si>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</si>
  <si>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</si>
  <si>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</si>
  <si>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</si>
  <si>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</si>
  <si>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</si>
  <si>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</si>
  <si>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</si>
  <si>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</si>
  <si>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</si>
  <si>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</si>
  <si>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</si>
  <si>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</si>
  <si>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</si>
  <si>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</si>
  <si>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</si>
  <si>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</si>
  <si>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</si>
  <si>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</si>
  <si>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</si>
  <si>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</si>
  <si>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</si>
  <si>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</si>
  <si>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</si>
  <si>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</si>
  <si>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</si>
  <si>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</si>
  <si>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</si>
  <si>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</si>
  <si>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</si>
  <si>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</si>
  <si>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</si>
  <si>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</si>
  <si>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</si>
  <si>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</si>
  <si>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</si>
  <si>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</si>
  <si>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</si>
  <si>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</si>
  <si>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</si>
  <si>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</si>
  <si>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</si>
  <si>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</si>
  <si>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</si>
  <si>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</si>
  <si>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</si>
  <si>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</si>
  <si>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</si>
  <si>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</si>
  <si>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</si>
  <si>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</si>
  <si>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</si>
  <si>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</si>
  <si>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</si>
  <si>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</si>
  <si>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</si>
  <si>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</si>
  <si>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</si>
  <si>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</si>
  <si>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</si>
  <si>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</si>
  <si>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</si>
  <si>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</si>
  <si>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</si>
  <si>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</si>
  <si>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</si>
  <si>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</si>
  <si>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</si>
  <si>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</si>
  <si>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</si>
  <si>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</si>
  <si>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</si>
  <si>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</si>
  <si>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</si>
  <si>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</si>
  <si>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</si>
  <si>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</si>
  <si>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</si>
  <si>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</si>
  <si>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</si>
  <si>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</si>
  <si>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</si>
  <si>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</si>
  <si>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</si>
  <si>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</si>
  <si>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</si>
  <si>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</si>
  <si>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</si>
  <si>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</si>
  <si>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</si>
  <si>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</si>
  <si>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</si>
  <si>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</si>
  <si>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</si>
  <si>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</si>
  <si>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</si>
  <si>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</si>
  <si>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</si>
  <si>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</si>
  <si>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</si>
  <si>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</si>
  <si>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</si>
  <si>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</si>
  <si>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</si>
  <si>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</si>
  <si>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</si>
  <si>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</si>
  <si>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</si>
  <si>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</si>
  <si>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</si>
  <si>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</si>
  <si>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</si>
  <si>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</si>
  <si>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</si>
  <si>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</si>
  <si>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</si>
  <si>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</si>
  <si>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</si>
  <si>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</si>
  <si>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</si>
  <si>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</si>
  <si>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</si>
  <si>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</si>
  <si>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</si>
  <si>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</si>
  <si>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</si>
  <si>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</si>
  <si>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</si>
  <si>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</si>
  <si>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</si>
  <si>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</si>
  <si>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</si>
  <si>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</si>
  <si>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</si>
  <si>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</si>
  <si>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</si>
  <si>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</si>
  <si>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</si>
  <si>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</si>
  <si>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</si>
  <si>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</si>
  <si>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</si>
  <si>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</si>
  <si>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</si>
  <si>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</si>
  <si>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</si>
  <si>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</si>
  <si>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</si>
  <si>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</si>
  <si>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</si>
  <si>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</si>
  <si>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</si>
  <si>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</si>
  <si>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</si>
  <si>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</si>
  <si>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</si>
  <si>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</si>
  <si>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</si>
  <si>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</si>
  <si>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</si>
  <si>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</si>
  <si>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</si>
  <si>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</si>
  <si>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</si>
  <si>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</si>
  <si>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</si>
  <si>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</si>
  <si>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</si>
  <si>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</si>
  <si>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</si>
  <si>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</si>
  <si>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</si>
  <si>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</si>
  <si>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</si>
  <si>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</si>
  <si>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</si>
  <si>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</si>
  <si>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</si>
  <si>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</si>
  <si>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</si>
  <si>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</si>
  <si>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</si>
  <si>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</si>
  <si>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</si>
  <si>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</si>
  <si>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</si>
  <si>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</si>
  <si>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</si>
  <si>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</si>
  <si>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</si>
  <si>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</si>
  <si>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</si>
  <si>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</si>
  <si>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</si>
  <si>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</si>
  <si>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</si>
  <si>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</si>
  <si>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</si>
  <si>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</si>
  <si>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</si>
  <si>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</si>
  <si>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</si>
  <si>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</si>
  <si>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</si>
  <si>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</si>
  <si>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</si>
  <si>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</si>
  <si>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</si>
  <si>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</si>
  <si>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</si>
  <si>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</si>
  <si>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</si>
  <si>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</si>
  <si>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</si>
  <si>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</si>
  <si>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</si>
  <si>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</si>
  <si>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</si>
  <si>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</si>
  <si>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</si>
  <si>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</si>
  <si>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</si>
  <si>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</si>
  <si>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</si>
  <si>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</si>
  <si>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</si>
  <si>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</si>
  <si>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</si>
  <si>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</si>
  <si>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</si>
  <si>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</si>
  <si>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</si>
  <si>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</si>
  <si>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</si>
  <si>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</si>
  <si>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</si>
  <si>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</si>
  <si>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</si>
  <si>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</si>
  <si>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</si>
  <si>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</si>
  <si>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</si>
  <si>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</si>
  <si>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</si>
  <si>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</si>
  <si>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</si>
  <si>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</si>
  <si>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</si>
  <si>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</si>
  <si>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</si>
  <si>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</si>
  <si>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</si>
  <si>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</si>
  <si>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</si>
  <si>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</si>
  <si>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</si>
  <si>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</si>
  <si>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</si>
  <si>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</si>
  <si>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</si>
  <si>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</si>
  <si>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</si>
  <si>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</si>
  <si>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</si>
  <si>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</si>
  <si>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</si>
  <si>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</si>
  <si>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</si>
  <si>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</si>
  <si>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</si>
  <si>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</si>
  <si>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</si>
  <si>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</si>
  <si>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</si>
  <si>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</si>
  <si>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</si>
  <si>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</si>
  <si>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</si>
  <si>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</si>
  <si>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</si>
  <si>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</si>
  <si>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</si>
  <si>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</si>
  <si>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</si>
  <si>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</si>
  <si>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</si>
  <si>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</si>
  <si>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</si>
  <si>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</si>
  <si>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</si>
  <si>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</si>
  <si>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</si>
  <si>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</si>
  <si>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</si>
  <si>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</si>
  <si>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</si>
  <si>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</si>
  <si>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</si>
  <si>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</si>
  <si>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</si>
  <si>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</si>
  <si>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</si>
  <si>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</si>
  <si>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</si>
  <si>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</si>
  <si>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</si>
  <si>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</si>
  <si>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</si>
  <si>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</si>
  <si>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</si>
  <si>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</si>
  <si>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</si>
  <si>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</si>
  <si>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</si>
  <si>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</si>
  <si>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</si>
  <si>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</si>
  <si>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</si>
  <si>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</si>
  <si>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</si>
  <si>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</si>
  <si>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</si>
  <si>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</si>
  <si>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</si>
  <si>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</si>
  <si>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</si>
  <si>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</si>
  <si>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</si>
  <si>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</si>
  <si>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</si>
  <si>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</si>
  <si>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</si>
  <si>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</si>
  <si>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</si>
  <si>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</si>
  <si>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</si>
  <si>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</si>
  <si>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</si>
  <si>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</si>
  <si>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</si>
  <si>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</si>
  <si>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</si>
  <si>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</si>
  <si>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</si>
  <si>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</si>
  <si>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</si>
  <si>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</si>
  <si>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</si>
  <si>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</si>
  <si>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</si>
  <si>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</si>
  <si>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</si>
  <si>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</si>
  <si>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</si>
  <si>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</si>
  <si>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</si>
  <si>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</si>
  <si>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</si>
  <si>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</si>
  <si>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</si>
  <si>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</si>
  <si>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</si>
  <si>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</si>
  <si>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</si>
  <si>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</si>
  <si>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</si>
  <si>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</si>
  <si>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</si>
  <si>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</si>
  <si>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</si>
  <si>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</si>
  <si>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</si>
  <si>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</si>
  <si>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</si>
  <si>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</si>
  <si>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</si>
  <si>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</si>
  <si>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</si>
  <si>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</si>
  <si>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</si>
  <si>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</si>
  <si>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</si>
  <si>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</si>
  <si>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</si>
  <si>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</si>
  <si>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</si>
  <si>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</si>
  <si>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</si>
  <si>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</si>
  <si>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</si>
  <si>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</si>
  <si>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</si>
  <si>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</si>
  <si>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</si>
  <si>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</si>
  <si>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</si>
  <si>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</si>
  <si>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</si>
  <si>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</si>
  <si>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</si>
  <si>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</si>
  <si>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</si>
  <si>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</si>
  <si>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</si>
  <si>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</si>
  <si>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</si>
  <si>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</si>
  <si>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</si>
  <si>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</si>
  <si>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</si>
  <si>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</si>
  <si>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</si>
  <si>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</si>
  <si>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</si>
  <si>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</si>
  <si>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</si>
  <si>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</si>
  <si>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</si>
  <si>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</si>
  <si>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</si>
  <si>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</si>
  <si>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</si>
  <si>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</si>
  <si>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</si>
  <si>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</si>
  <si>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</si>
  <si>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</si>
  <si>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</si>
  <si>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</si>
  <si>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</si>
  <si>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</si>
  <si>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</si>
  <si>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</si>
  <si>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</si>
  <si>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</si>
  <si>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</si>
  <si>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</si>
  <si>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</si>
  <si>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</si>
  <si>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</si>
  <si>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</si>
  <si>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</si>
  <si>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</si>
  <si>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</si>
  <si>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</si>
  <si>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</si>
  <si>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</si>
  <si>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</si>
  <si>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</si>
  <si>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</si>
  <si>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</si>
  <si>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</si>
  <si>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</si>
  <si>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</si>
  <si>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</si>
  <si>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</si>
  <si>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</si>
  <si>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</si>
  <si>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</si>
  <si>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</si>
  <si>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</si>
  <si>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</si>
  <si>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</si>
  <si>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</si>
  <si>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</si>
  <si>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</si>
  <si>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</si>
  <si>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</si>
  <si>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</si>
  <si>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</si>
  <si>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</si>
  <si>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</si>
  <si>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</si>
  <si>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</si>
  <si>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</si>
  <si>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</si>
  <si>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</si>
  <si>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</si>
  <si>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</si>
  <si>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</si>
  <si>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</si>
  <si>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</si>
  <si>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</si>
  <si>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</si>
  <si>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</si>
  <si>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</si>
  <si>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</si>
  <si>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</si>
  <si>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</si>
  <si>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</si>
  <si>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</si>
  <si>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</si>
  <si>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</si>
  <si>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</si>
  <si>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</si>
  <si>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</si>
  <si>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</si>
  <si>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</si>
  <si>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</si>
  <si>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</si>
  <si>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</si>
  <si>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</si>
  <si>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</si>
  <si>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</si>
  <si>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</si>
  <si>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</si>
  <si>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</si>
  <si>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</si>
  <si>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</si>
  <si>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</si>
  <si>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</si>
  <si>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</si>
  <si>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</si>
  <si>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</si>
  <si>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</si>
  <si>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</si>
  <si>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</si>
  <si>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</si>
  <si>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</si>
  <si>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</si>
  <si>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</si>
  <si>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</si>
  <si>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</si>
  <si>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</si>
  <si>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</si>
  <si>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</si>
  <si>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</si>
  <si>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</si>
  <si>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</si>
  <si>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</si>
  <si>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</si>
  <si>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</si>
  <si>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</si>
  <si>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</si>
  <si>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</si>
  <si>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</si>
  <si>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</si>
  <si>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</si>
  <si>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</si>
  <si>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</si>
  <si>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</si>
  <si>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</si>
  <si>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</si>
  <si>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</si>
  <si>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</si>
  <si>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</si>
  <si>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</si>
  <si>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</si>
  <si>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</si>
  <si>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</si>
  <si>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</si>
  <si>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</si>
  <si>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</si>
  <si>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</si>
  <si>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</si>
  <si>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</si>
  <si>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</si>
  <si>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</si>
  <si>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</si>
  <si>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</si>
  <si>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</si>
  <si>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</si>
  <si>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</si>
  <si>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</si>
  <si>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</si>
  <si>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</si>
  <si>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</si>
  <si>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</si>
  <si>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</si>
  <si>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</si>
  <si>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</si>
  <si>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</si>
  <si>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</si>
  <si>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</si>
  <si>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</si>
  <si>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</si>
  <si>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</si>
  <si>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</si>
  <si>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</si>
  <si>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</si>
  <si>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</si>
  <si>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</si>
  <si>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</si>
  <si>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</si>
  <si>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</si>
  <si>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</si>
  <si>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</si>
  <si>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</si>
  <si>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</si>
  <si>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</si>
  <si>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</si>
  <si>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</si>
  <si>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</si>
  <si>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</si>
  <si>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</si>
  <si>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</si>
  <si>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</si>
  <si>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</si>
  <si>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</si>
  <si>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</si>
  <si>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</si>
  <si>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</si>
  <si>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</si>
  <si>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</si>
  <si>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</si>
  <si>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</si>
  <si>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</si>
  <si>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</si>
  <si>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</si>
  <si>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</si>
  <si>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</si>
  <si>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</si>
  <si>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</si>
  <si>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</si>
  <si>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</si>
  <si>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</si>
  <si>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</si>
  <si>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</si>
  <si>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</si>
  <si>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</si>
  <si>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</si>
  <si>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</si>
  <si>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</si>
  <si>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</si>
  <si>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</si>
  <si>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</si>
  <si>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</si>
  <si>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</si>
  <si>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</si>
  <si>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</si>
  <si>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</si>
  <si>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</si>
  <si>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</si>
  <si>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</si>
  <si>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</si>
  <si>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</si>
  <si>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</si>
  <si>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</si>
  <si>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</si>
  <si>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</si>
  <si>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</si>
  <si>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</si>
  <si>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</si>
  <si>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</si>
  <si>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</si>
  <si>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</si>
  <si>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</si>
  <si>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</si>
  <si>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</si>
  <si>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</si>
  <si>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</si>
  <si>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</si>
  <si>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</si>
  <si>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</si>
  <si>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</si>
  <si>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</si>
  <si>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</si>
  <si>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</si>
  <si>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</si>
  <si>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</si>
  <si>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</si>
  <si>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</si>
  <si>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</si>
  <si>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</si>
  <si>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</si>
  <si>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</si>
  <si>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</si>
  <si>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</si>
  <si>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</si>
  <si>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</si>
  <si>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</si>
  <si>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</si>
  <si>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</si>
  <si>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</si>
  <si>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</si>
  <si>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</si>
  <si>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</si>
  <si>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</si>
  <si>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</si>
  <si>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</si>
  <si>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</si>
  <si>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</si>
  <si>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</si>
  <si>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</si>
  <si>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</si>
  <si>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</si>
  <si>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</si>
  <si>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</si>
  <si>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</si>
  <si>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</si>
  <si>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</si>
  <si>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</si>
  <si>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</si>
  <si>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</si>
  <si>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</si>
  <si>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</si>
  <si>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</si>
  <si>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</si>
  <si>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</si>
  <si>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</si>
  <si>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</si>
  <si>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</si>
  <si>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</si>
  <si>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</si>
  <si>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</si>
  <si>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</si>
  <si>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</si>
  <si>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</si>
  <si>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</si>
  <si>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</si>
  <si>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</si>
  <si>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</si>
  <si>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</si>
  <si>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</si>
  <si>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</si>
  <si>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</si>
  <si>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</si>
  <si>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</si>
  <si>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</si>
  <si>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</si>
  <si>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</si>
  <si>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</si>
  <si>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</si>
  <si>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</si>
  <si>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</si>
  <si>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</si>
  <si>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</si>
  <si>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</si>
  <si>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</si>
  <si>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</si>
  <si>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</si>
  <si>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</si>
  <si>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</si>
  <si>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</si>
  <si>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</si>
  <si>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</si>
  <si>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</si>
  <si>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</si>
  <si>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</si>
  <si>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</si>
  <si>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</si>
  <si>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</si>
  <si>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</si>
  <si>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</si>
  <si>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</si>
  <si>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</si>
  <si>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</si>
  <si>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</si>
  <si>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</si>
  <si>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</si>
  <si>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</si>
  <si>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</si>
  <si>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</si>
  <si>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</si>
  <si>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</si>
  <si>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</si>
  <si>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</si>
  <si>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</si>
  <si>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</si>
  <si>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</si>
  <si>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</si>
  <si>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</si>
  <si>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</si>
  <si>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</si>
  <si>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</si>
  <si>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</si>
  <si>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</si>
  <si>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</si>
  <si>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</si>
  <si>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</si>
  <si>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</si>
  <si>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</si>
  <si>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</si>
  <si>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</si>
  <si>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</si>
  <si>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</si>
  <si>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</si>
  <si>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</si>
  <si>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</si>
  <si>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</si>
  <si>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</si>
  <si>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</si>
  <si>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</si>
  <si>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</si>
  <si>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</si>
  <si>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</si>
  <si>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</si>
  <si>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</si>
  <si>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</si>
  <si>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</si>
  <si>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</si>
  <si>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</si>
  <si>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</si>
  <si>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</si>
  <si>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</si>
  <si>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</si>
  <si>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</si>
  <si>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</si>
  <si>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</si>
  <si>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</si>
  <si>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</si>
  <si>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</si>
  <si>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</si>
  <si>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</si>
  <si>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</si>
  <si>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</si>
  <si>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</si>
  <si>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</si>
  <si>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</si>
  <si>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</si>
  <si>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</si>
  <si>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</si>
  <si>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</si>
  <si>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</si>
  <si>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</si>
  <si>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</si>
  <si>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</si>
  <si>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</si>
  <si>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</si>
  <si>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</si>
  <si>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</si>
  <si>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</si>
  <si>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</si>
  <si>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</si>
  <si>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</si>
  <si>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</si>
  <si>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</si>
  <si>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</si>
  <si>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</si>
  <si>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</si>
  <si>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</si>
  <si>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</si>
  <si>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</si>
  <si>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</si>
  <si>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</si>
  <si>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</si>
  <si>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</si>
  <si>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</si>
  <si>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</si>
  <si>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</si>
  <si>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</si>
  <si>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</si>
  <si>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</si>
  <si>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</si>
  <si>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</si>
  <si>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</si>
  <si>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</si>
  <si>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</si>
  <si>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</si>
  <si>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</si>
  <si>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</si>
  <si>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</si>
  <si>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</si>
  <si>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</si>
  <si>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</si>
  <si>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</si>
  <si>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</si>
  <si>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</si>
  <si>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</si>
  <si>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</si>
  <si>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</si>
  <si>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</si>
  <si>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</si>
  <si>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</si>
  <si>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</si>
  <si>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</si>
  <si>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</si>
  <si>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</si>
  <si>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</si>
  <si>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</si>
  <si>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</si>
  <si>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</si>
  <si>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</si>
  <si>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</si>
  <si>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</si>
  <si>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</si>
  <si>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</si>
  <si>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</si>
  <si>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</si>
  <si>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</si>
  <si>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</si>
  <si>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</si>
  <si>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</si>
  <si>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</si>
  <si>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</si>
  <si>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</si>
  <si>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</si>
  <si>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</si>
  <si>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</si>
  <si>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</si>
  <si>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</si>
  <si>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</si>
  <si>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</si>
  <si>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</si>
  <si>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</si>
  <si>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</si>
  <si>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</si>
  <si>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</si>
  <si>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</si>
  <si>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</si>
  <si>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</si>
  <si>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</si>
  <si>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</si>
  <si>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</si>
  <si>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</si>
  <si>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</si>
  <si>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</si>
  <si>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</si>
  <si>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</si>
  <si>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</si>
  <si>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</si>
  <si>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</si>
  <si>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</si>
  <si>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</si>
  <si>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</si>
  <si>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</si>
  <si>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</si>
  <si>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</si>
  <si>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</si>
  <si>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</si>
  <si>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</si>
  <si>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</si>
  <si>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</si>
  <si>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</si>
  <si>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</si>
  <si>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</si>
  <si>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</si>
  <si>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</si>
  <si>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</si>
  <si>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</si>
  <si>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</si>
  <si>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</si>
  <si>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</si>
  <si>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</si>
  <si>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</si>
  <si>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</si>
  <si>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</si>
  <si>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</si>
  <si>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</si>
  <si>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</si>
  <si>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</si>
  <si>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</si>
  <si>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</si>
  <si>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</si>
  <si>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</si>
  <si>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</si>
  <si>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</si>
  <si>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</si>
  <si>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</si>
  <si>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</si>
  <si>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</si>
  <si>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</si>
  <si>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</si>
  <si>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</si>
  <si>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</si>
  <si>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</si>
  <si>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</si>
  <si>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</si>
  <si>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</si>
  <si>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</si>
  <si>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</si>
  <si>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</si>
  <si>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</si>
  <si>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</si>
  <si>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</si>
  <si>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</si>
  <si>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</si>
  <si>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</si>
  <si>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</si>
  <si>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</si>
  <si>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</si>
  <si>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</si>
  <si>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</si>
  <si>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</si>
  <si>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</si>
  <si>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</si>
  <si>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</si>
  <si>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</si>
  <si>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</si>
  <si>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</si>
  <si>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</si>
  <si>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</si>
  <si>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</si>
  <si>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</si>
  <si>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</si>
  <si>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</si>
  <si>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</si>
  <si>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</si>
  <si>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</si>
  <si>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</si>
  <si>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</si>
  <si>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</si>
  <si>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</si>
  <si>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</si>
  <si>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</si>
  <si>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</si>
  <si>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</si>
  <si>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</si>
  <si>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</si>
  <si>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</si>
  <si>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</si>
  <si>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</si>
  <si>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</si>
  <si>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</si>
  <si>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</si>
  <si>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</si>
  <si>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</si>
  <si>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</si>
  <si>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</si>
  <si>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</si>
  <si>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</si>
  <si>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</si>
  <si>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</si>
  <si>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</si>
  <si>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</si>
  <si>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</si>
  <si>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</si>
  <si>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</si>
  <si>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</si>
  <si>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</si>
  <si>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</si>
  <si>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</si>
  <si>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</si>
  <si>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</si>
  <si>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</si>
  <si>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</si>
  <si>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</si>
  <si>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</si>
  <si>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</si>
  <si>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</si>
  <si>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</si>
  <si>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</si>
  <si>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</si>
  <si>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</si>
  <si>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</si>
  <si>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</si>
  <si>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</si>
  <si>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</si>
  <si>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</si>
  <si>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</si>
  <si>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</si>
  <si>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</si>
  <si>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</si>
  <si>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</si>
  <si>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</si>
  <si>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</si>
  <si>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</si>
  <si>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</si>
  <si>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</si>
  <si>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</si>
  <si>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</si>
  <si>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</si>
  <si>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</si>
  <si>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</si>
  <si>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</si>
  <si>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</si>
  <si>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</si>
  <si>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</si>
  <si>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</si>
  <si>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</si>
  <si>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</si>
  <si>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</si>
  <si>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</si>
  <si>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</si>
  <si>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</si>
  <si>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</si>
  <si>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</si>
  <si>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</si>
  <si>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</si>
  <si>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</si>
  <si>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</si>
  <si>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</si>
  <si>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</si>
  <si>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</si>
  <si>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</si>
  <si>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</si>
  <si>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</si>
  <si>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</si>
  <si>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</si>
  <si>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</si>
  <si>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</si>
  <si>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</si>
  <si>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</si>
  <si>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</si>
  <si>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</si>
  <si>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</si>
  <si>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</si>
  <si>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</si>
  <si>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</si>
  <si>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</si>
  <si>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</si>
  <si>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</si>
  <si>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</si>
  <si>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</si>
  <si>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</si>
  <si>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</si>
  <si>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</si>
  <si>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</si>
  <si>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</si>
  <si>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</si>
  <si>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</si>
  <si>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</si>
  <si>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</si>
  <si>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</si>
  <si>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</si>
  <si>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</si>
  <si>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</si>
  <si>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</si>
  <si>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</si>
  <si>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</si>
  <si>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</si>
  <si>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</si>
  <si>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</si>
  <si>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</si>
  <si>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</si>
  <si>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</si>
  <si>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</si>
  <si>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</si>
  <si>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</si>
  <si>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</si>
  <si>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</si>
  <si>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</si>
  <si>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</si>
  <si>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</si>
  <si>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</si>
  <si>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</si>
  <si>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</si>
  <si>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</si>
  <si>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</si>
  <si>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</si>
  <si>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</si>
  <si>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</si>
  <si>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</si>
  <si>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</si>
  <si>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</si>
  <si>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</si>
  <si>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</si>
  <si>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</si>
  <si>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</si>
  <si>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</si>
  <si>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</si>
  <si>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</si>
  <si>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</si>
  <si>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</si>
  <si>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</si>
  <si>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</si>
  <si>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</si>
  <si>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</si>
  <si>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</si>
  <si>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</si>
  <si>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</si>
  <si>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</si>
  <si>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</si>
  <si>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</si>
  <si>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</si>
  <si>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</si>
  <si>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</si>
  <si>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</si>
  <si>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</si>
  <si>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</si>
  <si>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</si>
  <si>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</si>
  <si>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</si>
  <si>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</si>
  <si>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</si>
  <si>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</si>
  <si>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</si>
  <si>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</si>
  <si>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</si>
  <si>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</si>
  <si>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</si>
  <si>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</si>
  <si>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</si>
  <si>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</si>
  <si>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</si>
  <si>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</si>
  <si>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</si>
  <si>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</si>
  <si>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</si>
  <si>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</si>
  <si>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</si>
  <si>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</si>
  <si>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</si>
  <si>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</si>
  <si>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</si>
  <si>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</si>
  <si>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</si>
  <si>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</si>
  <si>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</si>
  <si>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</si>
  <si>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</si>
  <si>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</si>
  <si>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</si>
  <si>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</si>
  <si>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</si>
  <si>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</si>
  <si>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</si>
  <si>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</si>
  <si>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</si>
  <si>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</si>
  <si>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</si>
  <si>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</si>
  <si>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</si>
  <si>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</si>
  <si>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</si>
  <si>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</si>
  <si>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</si>
  <si>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</si>
  <si>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</si>
  <si>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</si>
  <si>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</si>
  <si>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</si>
  <si>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</si>
  <si>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</si>
  <si>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</si>
  <si>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</si>
  <si>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</si>
  <si>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</si>
  <si>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</si>
  <si>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</si>
  <si>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</si>
  <si>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</si>
  <si>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</si>
  <si>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</si>
  <si>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</si>
  <si>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</si>
  <si>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</si>
  <si>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</si>
  <si>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</si>
  <si>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</si>
  <si>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</si>
  <si>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</si>
  <si>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</si>
  <si>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</si>
  <si>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</si>
  <si>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</si>
  <si>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</si>
  <si>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</si>
  <si>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</si>
  <si>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</si>
  <si>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</si>
  <si>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</si>
  <si>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</si>
  <si>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</si>
  <si>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</si>
  <si>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</si>
  <si>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</si>
  <si>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</si>
  <si>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</si>
  <si>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</si>
  <si>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</si>
  <si>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</si>
  <si>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</si>
  <si>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</si>
  <si>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</si>
  <si>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</si>
  <si>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</si>
  <si>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</si>
  <si>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</si>
  <si>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</si>
  <si>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</si>
  <si>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</si>
  <si>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</si>
  <si>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</si>
  <si>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</si>
  <si>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</si>
  <si>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</si>
  <si>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</si>
  <si>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</si>
  <si>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</si>
  <si>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</si>
  <si>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</si>
  <si>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</si>
  <si>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</si>
  <si>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</si>
  <si>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</si>
  <si>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</si>
  <si>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</si>
  <si>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</si>
  <si>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</si>
  <si>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</si>
  <si>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</si>
  <si>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</si>
  <si>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</si>
  <si>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</si>
  <si>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</si>
  <si>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</si>
  <si>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</si>
  <si>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</si>
  <si>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</si>
  <si>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</si>
  <si>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</si>
  <si>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</si>
  <si>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</si>
  <si>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</si>
  <si>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</si>
  <si>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</si>
  <si>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</si>
  <si>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</si>
  <si>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</si>
  <si>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</si>
  <si>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</si>
  <si>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</si>
  <si>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</si>
  <si>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</si>
  <si>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</si>
  <si>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</si>
  <si>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</si>
  <si>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</si>
  <si>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</si>
  <si>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</si>
  <si>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</si>
  <si>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</si>
  <si>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</si>
  <si>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</si>
  <si>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</si>
  <si>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</si>
  <si>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</si>
  <si>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</si>
  <si>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</si>
  <si>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</si>
  <si>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</si>
  <si>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</si>
  <si>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</si>
  <si>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</si>
  <si>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</si>
  <si>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</si>
  <si>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</si>
  <si>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</si>
  <si>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</si>
  <si>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</si>
  <si>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</si>
  <si>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</si>
  <si>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</si>
  <si>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</si>
  <si>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</si>
  <si>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</si>
  <si>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</si>
  <si>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</si>
  <si>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</si>
  <si>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</si>
  <si>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</si>
  <si>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</si>
  <si>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</si>
  <si>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</si>
  <si>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</si>
  <si>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</si>
  <si>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</si>
  <si>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</si>
  <si>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</si>
  <si>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</si>
  <si>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</si>
  <si>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</si>
  <si>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</si>
  <si>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</si>
  <si>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</si>
  <si>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</si>
  <si>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</si>
  <si>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</si>
  <si>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</si>
  <si>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</si>
  <si>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</si>
  <si>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</si>
  <si>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</si>
  <si>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</si>
  <si>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</si>
  <si>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</si>
  <si>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</si>
  <si>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</si>
  <si>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</si>
  <si>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</si>
  <si>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</si>
  <si>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</si>
  <si>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</si>
  <si>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</si>
  <si>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</si>
  <si>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</si>
  <si>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</si>
  <si>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</si>
  <si>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</si>
  <si>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</si>
  <si>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</si>
  <si>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</si>
  <si>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</si>
  <si>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</si>
  <si>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</si>
  <si>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</si>
  <si>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</si>
  <si>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</si>
  <si>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</si>
  <si>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</si>
  <si>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</si>
  <si>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</si>
  <si>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</si>
  <si>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</si>
  <si>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</si>
  <si>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</si>
  <si>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</si>
  <si>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</si>
  <si>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</si>
  <si>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</si>
  <si>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</si>
  <si>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</si>
  <si>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</si>
  <si>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</si>
  <si>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</si>
  <si>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</si>
  <si>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</si>
  <si>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</si>
  <si>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</si>
  <si>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</si>
  <si>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</si>
  <si>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</si>
  <si>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</si>
  <si>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</si>
  <si>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</si>
  <si>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</si>
  <si>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</si>
  <si>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</si>
  <si>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</si>
  <si>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</si>
  <si>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</si>
  <si>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</si>
  <si>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</si>
  <si>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</si>
  <si>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</si>
  <si>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</si>
  <si>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</si>
  <si>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</si>
  <si>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</si>
  <si>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</si>
  <si>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</si>
  <si>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</si>
  <si>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</si>
  <si>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</si>
  <si>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</si>
  <si>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</si>
  <si>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</si>
  <si>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</si>
  <si>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</si>
  <si>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</si>
  <si>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</si>
  <si>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</si>
  <si>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</si>
  <si>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</si>
  <si>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</si>
  <si>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</si>
  <si>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</si>
  <si>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</si>
  <si>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</si>
  <si>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</si>
  <si>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</si>
  <si>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</si>
  <si>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</si>
  <si>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</si>
  <si>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</si>
  <si>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</si>
  <si>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</si>
  <si>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</si>
  <si>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</si>
  <si>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</si>
  <si>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</si>
  <si>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</si>
  <si>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</si>
  <si>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</si>
  <si>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</si>
  <si>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</si>
  <si>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</si>
  <si>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</si>
  <si>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</si>
  <si>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</si>
  <si>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</si>
  <si>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</si>
  <si>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</si>
  <si>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</si>
  <si>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</si>
  <si>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</si>
  <si>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</si>
  <si>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</si>
  <si>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</si>
  <si>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</si>
  <si>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</si>
  <si>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</si>
  <si>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</si>
  <si>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</si>
  <si>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</si>
  <si>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</si>
  <si>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</si>
  <si>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</si>
  <si>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</si>
  <si>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</si>
  <si>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</si>
  <si>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</si>
  <si>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</si>
  <si>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</si>
  <si>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</si>
  <si>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</si>
  <si>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</si>
  <si>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</si>
  <si>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</si>
  <si>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</si>
  <si>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</si>
  <si>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</si>
  <si>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</si>
  <si>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</si>
  <si>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</si>
  <si>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</si>
  <si>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</si>
  <si>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</si>
  <si>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</si>
  <si>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</si>
  <si>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</si>
  <si>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</si>
  <si>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</si>
  <si>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</si>
  <si>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</si>
  <si>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</si>
  <si>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</si>
  <si>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</si>
  <si>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</si>
  <si>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</si>
  <si>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</si>
  <si>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</si>
  <si>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</si>
  <si>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</si>
  <si>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</si>
  <si>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</si>
  <si>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</si>
  <si>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</si>
  <si>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</si>
  <si>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</si>
  <si>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</si>
  <si>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</si>
  <si>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</si>
  <si>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</si>
  <si>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</si>
  <si>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</si>
  <si>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</si>
  <si>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</si>
  <si>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</si>
  <si>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</si>
  <si>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</si>
  <si>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</si>
  <si>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</si>
  <si>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</si>
  <si>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</si>
  <si>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</si>
  <si>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</si>
  <si>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</si>
  <si>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</si>
  <si>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</si>
  <si>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</si>
  <si>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</si>
  <si>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</si>
  <si>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</si>
  <si>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</si>
  <si>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</si>
  <si>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</si>
  <si>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</si>
  <si>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</si>
  <si>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</si>
  <si>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</si>
  <si>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</si>
  <si>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</si>
  <si>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</si>
  <si>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</si>
  <si>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</si>
  <si>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</si>
  <si>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</si>
  <si>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</si>
  <si>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</si>
  <si>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</si>
  <si>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</si>
  <si>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</si>
  <si>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</si>
  <si>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</si>
  <si>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</si>
  <si>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</si>
  <si>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</si>
  <si>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</si>
  <si>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</si>
  <si>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</si>
  <si>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</si>
  <si>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</si>
  <si>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</si>
  <si>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</si>
  <si>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</si>
  <si>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</si>
  <si>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</si>
  <si>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</si>
  <si>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</si>
  <si>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</si>
  <si>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</si>
  <si>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</si>
  <si>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</si>
  <si>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</si>
  <si>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</si>
  <si>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</si>
  <si>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</si>
  <si>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</si>
  <si>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</si>
  <si>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</si>
  <si>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</si>
  <si>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</si>
  <si>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</si>
  <si>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</si>
  <si>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</si>
  <si>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</si>
  <si>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</si>
  <si>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</si>
  <si>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</si>
  <si>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</si>
  <si>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</si>
  <si>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</si>
  <si>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</si>
  <si>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</si>
  <si>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</si>
  <si>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</si>
  <si>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</si>
  <si>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</si>
  <si>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</si>
  <si>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</si>
  <si>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</si>
  <si>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</si>
  <si>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</si>
  <si>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</si>
  <si>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</si>
  <si>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</si>
  <si>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</si>
  <si>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</si>
  <si>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</si>
  <si>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</si>
  <si>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</si>
  <si>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</si>
  <si>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</si>
  <si>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</si>
  <si>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</si>
  <si>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</si>
  <si>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</si>
  <si>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</si>
  <si>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</si>
  <si>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</si>
  <si>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</si>
  <si>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</si>
  <si>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</si>
  <si>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</si>
  <si>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</si>
  <si>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</si>
  <si>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</si>
  <si>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</si>
  <si>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</si>
  <si>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</si>
  <si>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</si>
  <si>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</si>
  <si>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</si>
  <si>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</si>
  <si>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</si>
  <si>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</si>
  <si>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</si>
  <si>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</si>
  <si>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</si>
  <si>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</si>
  <si>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</si>
  <si>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</si>
  <si>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</si>
  <si>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</si>
  <si>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</si>
  <si>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</si>
  <si>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</si>
  <si>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</si>
  <si>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</si>
  <si>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</si>
  <si>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</si>
  <si>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</si>
  <si>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</si>
  <si>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</si>
  <si>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</si>
  <si>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</si>
  <si>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</si>
  <si>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</si>
  <si>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</si>
  <si>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</si>
  <si>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</si>
  <si>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</si>
  <si>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</si>
  <si>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</si>
  <si>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</si>
  <si>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</si>
  <si>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</si>
  <si>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</si>
  <si>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</si>
  <si>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</si>
  <si>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</si>
  <si>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</si>
  <si>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</si>
  <si>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</si>
  <si>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</si>
  <si>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</si>
  <si>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</si>
  <si>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</si>
  <si>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</si>
  <si>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</si>
  <si>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</si>
  <si>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</si>
  <si>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</si>
  <si>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</si>
  <si>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</si>
  <si>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</si>
  <si>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</si>
  <si>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</si>
  <si>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</si>
  <si>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</si>
  <si>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</si>
  <si>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</si>
  <si>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</si>
  <si>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</si>
  <si>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</si>
  <si>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</si>
  <si>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</si>
  <si>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</si>
  <si>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</si>
  <si>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</si>
  <si>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</si>
  <si>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</si>
  <si>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</si>
  <si>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</si>
  <si>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</si>
  <si>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</si>
  <si>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</si>
  <si>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</si>
  <si>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</si>
  <si>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</si>
  <si>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</si>
  <si>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</si>
  <si>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</si>
  <si>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</si>
  <si>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</si>
  <si>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</si>
  <si>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</si>
  <si>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</si>
  <si>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</si>
  <si>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</si>
  <si>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</si>
  <si>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</si>
  <si>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</si>
  <si>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</si>
  <si>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</si>
  <si>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</si>
  <si>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</si>
  <si>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</si>
  <si>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</si>
  <si>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</si>
  <si>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</si>
  <si>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</si>
  <si>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</si>
  <si>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</si>
  <si>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</si>
  <si>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</si>
  <si>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</si>
  <si>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</si>
  <si>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</si>
  <si>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</si>
  <si>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</si>
  <si>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</si>
  <si>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</si>
  <si>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</si>
  <si>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</si>
  <si>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</si>
  <si>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</si>
  <si>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</si>
  <si>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</si>
  <si>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</si>
  <si>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</si>
  <si>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</si>
  <si>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</si>
  <si>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</si>
  <si>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</si>
  <si>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</si>
  <si>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</si>
  <si>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</si>
  <si>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</si>
  <si>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</si>
  <si>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</si>
  <si>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</si>
  <si>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</si>
  <si>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</si>
  <si>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</si>
  <si>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</si>
  <si>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</si>
  <si>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</si>
  <si>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</si>
  <si>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</si>
  <si>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</si>
  <si>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</si>
  <si>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</si>
  <si>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</si>
  <si>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</si>
  <si>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</si>
  <si>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</si>
  <si>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</si>
  <si>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</si>
  <si>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</si>
  <si>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</si>
  <si>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</si>
  <si>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</si>
  <si>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</si>
  <si>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</si>
  <si>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</si>
  <si>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</si>
  <si>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</si>
  <si>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</si>
  <si>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</si>
  <si>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</si>
  <si>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</si>
  <si>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</si>
  <si>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</si>
  <si>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</si>
  <si>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</si>
  <si>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</si>
  <si>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</si>
  <si>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</si>
  <si>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</si>
  <si>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</si>
  <si>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</si>
  <si>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</si>
  <si>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</si>
  <si>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</si>
  <si>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</si>
  <si>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</si>
  <si>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</si>
  <si>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</si>
  <si>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</si>
  <si>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</si>
  <si>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</si>
  <si>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</si>
  <si>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</si>
  <si>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</si>
  <si>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</si>
  <si>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</si>
  <si>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</si>
  <si>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</si>
  <si>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</si>
  <si>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</si>
  <si>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</si>
  <si>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</si>
  <si>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</si>
  <si>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</si>
  <si>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</si>
  <si>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</si>
  <si>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</si>
  <si>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</si>
  <si>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</si>
  <si>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</si>
  <si>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</si>
  <si>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</si>
  <si>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</si>
  <si>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</si>
  <si>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</si>
  <si>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</si>
  <si>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</si>
  <si>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</si>
  <si>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</si>
  <si>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</si>
  <si>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</si>
  <si>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</si>
  <si>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</si>
  <si>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</si>
  <si>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</si>
  <si>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</si>
  <si>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</si>
  <si>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</si>
  <si>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</si>
  <si>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</si>
  <si>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</si>
  <si>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</si>
  <si>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</si>
  <si>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</si>
  <si>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</si>
  <si>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</si>
  <si>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</si>
  <si>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</si>
  <si>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</si>
  <si>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</si>
  <si>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</si>
  <si>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</si>
  <si>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</si>
  <si>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</si>
  <si>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</si>
  <si>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</si>
  <si>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</si>
  <si>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</si>
  <si>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</si>
  <si>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</si>
  <si>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</si>
  <si>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</si>
  <si>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</si>
  <si>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</si>
  <si>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</si>
  <si>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</si>
  <si>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</si>
  <si>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</si>
  <si>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</si>
  <si>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</si>
  <si>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</si>
  <si>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</si>
  <si>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</si>
  <si>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</si>
  <si>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</si>
  <si>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</si>
  <si>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</si>
  <si>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</si>
  <si>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</si>
  <si>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</si>
  <si>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</si>
  <si>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</si>
  <si>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</si>
  <si>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</si>
  <si>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</si>
  <si>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</si>
  <si>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</si>
  <si>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</si>
  <si>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</si>
  <si>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</si>
  <si>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</si>
  <si>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</si>
  <si>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</si>
  <si>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</si>
  <si>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</si>
  <si>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</si>
  <si>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</si>
  <si>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</si>
  <si>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</si>
  <si>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</si>
  <si>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</si>
  <si>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</si>
  <si>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</si>
  <si>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</si>
  <si>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</si>
  <si>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</si>
  <si>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</si>
  <si>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</si>
  <si>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</si>
  <si>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</si>
  <si>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</si>
  <si>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</si>
  <si>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</si>
  <si>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</si>
  <si>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</si>
  <si>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</si>
  <si>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</si>
  <si>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</si>
  <si>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</si>
  <si>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</si>
  <si>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</si>
  <si>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</si>
  <si>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</si>
  <si>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</si>
  <si>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</si>
  <si>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</si>
  <si>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</si>
  <si>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</si>
  <si>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</si>
  <si>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</si>
  <si>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</si>
  <si>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</si>
  <si>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</si>
  <si>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</si>
  <si>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</si>
  <si>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</si>
  <si>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</si>
  <si>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</si>
  <si>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</si>
  <si>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</si>
  <si>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</si>
  <si>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</si>
  <si>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</si>
  <si>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</si>
  <si>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</si>
  <si>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</si>
  <si>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</si>
  <si>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</si>
  <si>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</si>
  <si>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</si>
  <si>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</si>
  <si>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</si>
  <si>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</si>
  <si>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</si>
  <si>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</si>
  <si>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</si>
  <si>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</si>
  <si>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</si>
  <si>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</si>
  <si>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</si>
  <si>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</si>
  <si>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</si>
  <si>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</si>
  <si>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</si>
  <si>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</si>
  <si>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</si>
  <si>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</si>
  <si>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</si>
  <si>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</si>
  <si>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</si>
  <si>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</si>
  <si>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</si>
  <si>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</si>
  <si>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</si>
  <si>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</si>
  <si>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</si>
  <si>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</si>
  <si>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</si>
  <si>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</si>
  <si>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</si>
  <si>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</si>
  <si>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</si>
  <si>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</si>
  <si>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</si>
  <si>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</si>
  <si>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</si>
  <si>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</si>
  <si>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</si>
  <si>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</si>
  <si>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</si>
  <si>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</si>
  <si>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</si>
  <si>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</si>
  <si>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</si>
  <si>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</si>
  <si>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</si>
  <si>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</si>
  <si>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</si>
  <si>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</si>
  <si>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</si>
  <si>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</si>
  <si>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</si>
  <si>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</si>
  <si>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</si>
  <si>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</si>
  <si>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</si>
  <si>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</si>
  <si>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</si>
  <si>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</si>
  <si>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</si>
  <si>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</si>
  <si>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</si>
  <si>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</si>
  <si>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</si>
  <si>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</si>
  <si>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</si>
  <si>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</si>
  <si>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</si>
  <si>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</si>
  <si>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</si>
  <si>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</si>
  <si>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</si>
  <si>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</si>
  <si>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</si>
  <si>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</si>
  <si>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</si>
  <si>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</si>
  <si>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</si>
  <si>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</si>
  <si>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</si>
  <si>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</si>
  <si>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</si>
  <si>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</si>
  <si>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</si>
  <si>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</si>
  <si>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</si>
  <si>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</si>
  <si>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</si>
  <si>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</si>
  <si>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</si>
  <si>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</si>
  <si>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</si>
  <si>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</si>
  <si>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</si>
  <si>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</si>
  <si>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</si>
  <si>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</si>
  <si>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</si>
  <si>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</si>
  <si>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</si>
  <si>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</si>
  <si>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</si>
  <si>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</si>
  <si>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</si>
  <si>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</si>
  <si>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</si>
  <si>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</si>
  <si>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</si>
  <si>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</si>
  <si>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</si>
  <si>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</si>
  <si>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</si>
  <si>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</si>
  <si>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</si>
  <si>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</si>
  <si>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</si>
  <si>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</si>
  <si>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</si>
  <si>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</si>
  <si>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</si>
  <si>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</si>
  <si>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</si>
  <si>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</si>
  <si>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</si>
  <si>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</si>
  <si>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</si>
  <si>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</si>
  <si>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</si>
  <si>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</si>
  <si>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</si>
  <si>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</si>
  <si>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</si>
  <si>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</si>
  <si>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</si>
  <si>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</si>
  <si>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</si>
  <si>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</si>
  <si>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</si>
  <si>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</si>
  <si>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</si>
  <si>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</si>
  <si>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</si>
  <si>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</si>
  <si>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</si>
  <si>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</si>
  <si>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</si>
  <si>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</si>
  <si>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</si>
  <si>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</si>
  <si>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</si>
  <si>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</si>
  <si>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</si>
  <si>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</si>
  <si>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</si>
  <si>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</si>
  <si>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</si>
  <si>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</si>
  <si>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</si>
  <si>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</si>
  <si>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</si>
  <si>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</si>
  <si>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</si>
  <si>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</si>
  <si>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</si>
  <si>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</si>
  <si>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</si>
  <si>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</si>
  <si>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</si>
  <si>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</si>
  <si>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</si>
  <si>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</si>
  <si>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</si>
  <si>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</si>
  <si>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</si>
  <si>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</si>
  <si>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</si>
  <si>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</si>
  <si>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</si>
  <si>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</si>
  <si>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</si>
  <si>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</si>
  <si>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</si>
  <si>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</si>
  <si>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</si>
  <si>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</si>
  <si>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</si>
  <si>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</si>
  <si>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</si>
  <si>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</si>
  <si>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</si>
  <si>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</si>
  <si>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</si>
  <si>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</si>
  <si>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</si>
  <si>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</si>
  <si>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</si>
  <si>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</si>
  <si>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</si>
  <si>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</si>
  <si>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</si>
  <si>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</si>
  <si>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</si>
  <si>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</si>
  <si>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</si>
  <si>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</si>
  <si>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</si>
  <si>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</si>
  <si>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</si>
  <si>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</si>
  <si>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</si>
  <si>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</si>
  <si>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</si>
  <si>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</si>
  <si>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</si>
  <si>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</si>
  <si>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</si>
  <si>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</si>
  <si>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</si>
  <si>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</si>
  <si>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</si>
  <si>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</si>
  <si>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</si>
  <si>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</si>
  <si>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</si>
  <si>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</si>
  <si>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</si>
  <si>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</si>
  <si>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</si>
  <si>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</si>
  <si>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</si>
  <si>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</si>
  <si>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</si>
  <si>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</si>
  <si>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</si>
  <si>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</si>
  <si>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</si>
  <si>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</si>
  <si>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</si>
  <si>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</si>
  <si>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</si>
  <si>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</si>
  <si>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</si>
  <si>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</si>
  <si>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</si>
  <si>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</si>
  <si>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</si>
  <si>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</si>
  <si>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</si>
  <si>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</si>
  <si>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</si>
  <si>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</si>
  <si>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</si>
  <si>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</si>
  <si>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</si>
  <si>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</si>
  <si>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</si>
  <si>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</si>
  <si>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</si>
  <si>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</si>
  <si>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</si>
  <si>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</si>
  <si>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</si>
  <si>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</si>
  <si>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</si>
  <si>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</si>
  <si>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</si>
  <si>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</si>
  <si>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</si>
  <si>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</si>
  <si>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</si>
  <si>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</si>
  <si>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</si>
  <si>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</si>
  <si>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</si>
  <si>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</si>
  <si>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</si>
  <si>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</si>
  <si>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</si>
  <si>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</si>
  <si>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</si>
  <si>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</si>
  <si>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</si>
  <si>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</si>
  <si>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</si>
  <si>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</si>
  <si>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</si>
  <si>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</si>
  <si>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</si>
  <si>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</si>
  <si>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</si>
  <si>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</si>
  <si>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</si>
  <si>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</si>
  <si>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</si>
  <si>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</si>
  <si>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</si>
  <si>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</si>
  <si>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</si>
  <si>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</si>
  <si>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</si>
  <si>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</si>
  <si>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</si>
  <si>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</si>
  <si>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</si>
  <si>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</si>
  <si>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</si>
  <si>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</si>
  <si>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</si>
  <si>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</si>
  <si>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</si>
  <si>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</si>
  <si>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</si>
  <si>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</si>
  <si>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</si>
  <si>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</si>
  <si>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</si>
  <si>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</si>
  <si>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</si>
  <si>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</si>
  <si>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</si>
  <si>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</si>
  <si>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</si>
  <si>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</si>
  <si>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</si>
  <si>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</si>
  <si>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</si>
  <si>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</si>
  <si>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</si>
  <si>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</si>
  <si>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</si>
  <si>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</si>
  <si>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</si>
  <si>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</si>
  <si>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</si>
  <si>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</si>
  <si>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</si>
  <si>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</si>
  <si>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</si>
  <si>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</si>
  <si>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</si>
  <si>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</si>
  <si>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</si>
  <si>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</si>
  <si>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</si>
  <si>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</si>
  <si>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</si>
  <si>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</si>
  <si>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</si>
  <si>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</si>
  <si>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</si>
  <si>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</si>
  <si>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</si>
  <si>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</si>
  <si>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</si>
  <si>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</si>
  <si>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</si>
  <si>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</si>
  <si>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</si>
  <si>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</si>
  <si>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</si>
  <si>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</si>
  <si>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</si>
  <si>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</si>
  <si>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</si>
  <si>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</si>
  <si>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</si>
  <si>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</si>
  <si>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</si>
  <si>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</si>
  <si>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</si>
  <si>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</si>
  <si>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</si>
  <si>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</si>
  <si>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</si>
  <si>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</si>
  <si>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</si>
  <si>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</si>
  <si>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</si>
  <si>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</si>
  <si>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</si>
  <si>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</si>
  <si>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</si>
  <si>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</si>
  <si>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</si>
  <si>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</si>
  <si>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</si>
  <si>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</si>
  <si>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</si>
  <si>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</si>
  <si>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</si>
  <si>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</si>
  <si>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</si>
  <si>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</si>
  <si>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</si>
  <si>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</si>
  <si>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</si>
  <si>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</si>
  <si>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</si>
  <si>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</si>
  <si>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</si>
  <si>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</si>
  <si>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</si>
  <si>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</si>
  <si>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</si>
  <si>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</si>
  <si>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</si>
  <si>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</si>
  <si>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</si>
  <si>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</si>
  <si>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</si>
  <si>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</si>
  <si>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</si>
  <si>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</si>
  <si>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</si>
  <si>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</si>
  <si>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</si>
  <si>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</si>
  <si>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</si>
  <si>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</si>
  <si>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</si>
  <si>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</si>
  <si>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</si>
  <si>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</si>
  <si>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</si>
  <si>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</si>
  <si>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</si>
  <si>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</si>
  <si>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</si>
  <si>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</si>
  <si>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</si>
  <si>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</si>
  <si>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</si>
  <si>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</si>
  <si>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</si>
  <si>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</si>
  <si>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</si>
  <si>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</si>
  <si>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</si>
  <si>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</si>
  <si>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</si>
  <si>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</si>
  <si>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</si>
  <si>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</si>
  <si>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</si>
  <si>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</si>
  <si>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</si>
  <si>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</si>
  <si>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</si>
  <si>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</si>
  <si>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</si>
  <si>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</si>
  <si>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</si>
  <si>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</si>
  <si>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</si>
  <si>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</si>
  <si>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</si>
  <si>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</si>
  <si>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</si>
  <si>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</si>
  <si>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</si>
  <si>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</si>
  <si>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</si>
  <si>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</si>
  <si>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</si>
  <si>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</si>
  <si>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</si>
  <si>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</si>
  <si>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</si>
  <si>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</si>
  <si>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</si>
  <si>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</si>
  <si>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</si>
  <si>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</si>
  <si>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</si>
  <si>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</si>
  <si>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</si>
  <si>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</si>
  <si>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</si>
  <si>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</si>
  <si>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</si>
  <si>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</si>
  <si>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</si>
  <si>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</si>
  <si>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</si>
  <si>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</si>
  <si>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</si>
  <si>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</si>
  <si>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</si>
  <si>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</si>
  <si>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</si>
  <si>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</si>
  <si>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</si>
  <si>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</si>
  <si>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</si>
  <si>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</si>
  <si>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</si>
  <si>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</si>
  <si>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</si>
  <si>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</si>
  <si>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</si>
  <si>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</si>
  <si>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</si>
  <si>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</si>
  <si>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</si>
  <si>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</si>
  <si>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</si>
  <si>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</si>
  <si>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</si>
  <si>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</si>
  <si>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</si>
  <si>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</si>
  <si>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</si>
  <si>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</si>
  <si>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</si>
  <si>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</si>
  <si>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</si>
  <si>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</si>
  <si>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</si>
  <si>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</si>
  <si>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</si>
  <si>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</si>
  <si>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</si>
  <si>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</si>
  <si>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</si>
  <si>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</si>
  <si>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</si>
  <si>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</si>
  <si>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</si>
  <si>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</si>
  <si>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</si>
  <si>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</si>
  <si>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</si>
  <si>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</si>
  <si>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</si>
  <si>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</si>
  <si>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</si>
  <si>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</si>
  <si>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</si>
  <si>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</si>
  <si>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</si>
  <si>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</si>
  <si>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</si>
  <si>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</si>
  <si>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</si>
  <si>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</si>
  <si>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</si>
  <si>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</si>
  <si>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</si>
  <si>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</si>
  <si>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</si>
  <si>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</si>
  <si>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</si>
  <si>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</si>
  <si>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</si>
  <si>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</si>
  <si>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</si>
  <si>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</si>
  <si>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</si>
  <si>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</si>
  <si>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</si>
  <si>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</si>
  <si>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</si>
  <si>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</si>
  <si>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</si>
  <si>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</si>
  <si>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</si>
  <si>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</si>
  <si>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</si>
  <si>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</si>
  <si>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</si>
  <si>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</si>
  <si>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</si>
  <si>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</si>
  <si>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</si>
  <si>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</si>
  <si>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</si>
  <si>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</si>
  <si>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</si>
  <si>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</si>
  <si>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</si>
  <si>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</si>
  <si>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</si>
  <si>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</si>
  <si>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</si>
  <si>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</si>
  <si>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</si>
  <si>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</si>
  <si>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</si>
  <si>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</si>
  <si>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</si>
  <si>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</si>
  <si>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</si>
  <si>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</si>
  <si>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</si>
  <si>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</si>
  <si>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</si>
  <si>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</si>
  <si>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</si>
  <si>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</si>
  <si>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</si>
  <si>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</si>
  <si>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</si>
  <si>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</si>
  <si>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</si>
  <si>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</si>
  <si>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</si>
  <si>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</si>
  <si>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</si>
  <si>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</si>
  <si>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</si>
  <si>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</si>
  <si>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</si>
  <si>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</si>
  <si>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</si>
  <si>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</si>
  <si>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</si>
  <si>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</si>
  <si>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</si>
  <si>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</si>
  <si>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</si>
  <si>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</si>
  <si>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</si>
  <si>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</si>
  <si>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</si>
  <si>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</si>
  <si>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</si>
  <si>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</si>
  <si>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</si>
  <si>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</si>
  <si>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</si>
  <si>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</si>
  <si>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</si>
  <si>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</si>
  <si>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</si>
  <si>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</si>
  <si>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</si>
  <si>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</si>
  <si>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</si>
  <si>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</si>
  <si>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</si>
  <si>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</si>
  <si>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</si>
  <si>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</si>
  <si>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</si>
  <si>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</si>
  <si>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</si>
  <si>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</si>
  <si>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</si>
  <si>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</si>
  <si>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</si>
  <si>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</si>
  <si>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</si>
  <si>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</si>
  <si>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</si>
  <si>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</si>
  <si>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</si>
  <si>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</si>
  <si>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</si>
  <si>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</si>
  <si>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</si>
  <si>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</si>
  <si>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</si>
  <si>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</si>
  <si>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</si>
  <si>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</si>
  <si>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</si>
  <si>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</si>
  <si>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</si>
  <si>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</si>
  <si>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</si>
  <si>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</si>
  <si>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</si>
  <si>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</si>
  <si>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</si>
  <si>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</si>
  <si>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</si>
  <si>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</si>
  <si>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</si>
  <si>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</si>
  <si>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</si>
  <si>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</si>
  <si>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</si>
  <si>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</si>
  <si>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</si>
  <si>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</si>
  <si>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</si>
  <si>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</si>
  <si>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</si>
  <si>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</si>
  <si>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</si>
  <si>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</si>
  <si>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</si>
  <si>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</si>
  <si>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</si>
  <si>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</si>
  <si>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</si>
  <si>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</si>
  <si>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</si>
  <si>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</si>
  <si>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</si>
  <si>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</si>
  <si>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</si>
  <si>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</si>
  <si>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</si>
  <si>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</si>
  <si>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</si>
  <si>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</si>
  <si>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</si>
  <si>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</si>
  <si>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</si>
  <si>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</si>
  <si>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</si>
  <si>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</si>
  <si>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</si>
  <si>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</si>
  <si>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</si>
  <si>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</si>
  <si>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</si>
  <si>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</si>
  <si>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</si>
  <si>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</si>
  <si>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</si>
  <si>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</si>
  <si>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</si>
  <si>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</si>
  <si>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</si>
  <si>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</si>
  <si>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</si>
  <si>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</si>
  <si>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</si>
  <si>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</si>
  <si>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</si>
  <si>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</si>
  <si>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</si>
  <si>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</si>
  <si>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</si>
  <si>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</si>
  <si>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</si>
  <si>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</si>
  <si>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</si>
  <si>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</si>
  <si>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</si>
  <si>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</si>
  <si>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</si>
  <si>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</si>
  <si>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</si>
  <si>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</si>
  <si>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</si>
  <si>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</si>
  <si>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</si>
  <si>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</si>
  <si>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</si>
  <si>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</si>
  <si>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</si>
  <si>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</si>
  <si>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</si>
  <si>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</si>
  <si>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</si>
  <si>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</si>
  <si>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</si>
  <si>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</si>
  <si>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</si>
  <si>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</si>
  <si>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</si>
  <si>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</si>
  <si>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</si>
  <si>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</si>
  <si>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</si>
  <si>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</si>
  <si>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</si>
  <si>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</si>
  <si>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</si>
  <si>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</si>
  <si>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</si>
  <si>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</si>
  <si>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</si>
  <si>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</si>
  <si>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</si>
  <si>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</si>
  <si>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</si>
  <si>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</si>
  <si>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</si>
  <si>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</si>
  <si>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</si>
  <si>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</si>
  <si>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</si>
  <si>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</si>
  <si>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</si>
  <si>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</si>
  <si>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</si>
  <si>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</si>
  <si>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</si>
  <si>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</si>
  <si>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</si>
  <si>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</si>
  <si>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</si>
  <si>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</si>
  <si>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</si>
  <si>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</si>
  <si>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</si>
  <si>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</si>
  <si>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</si>
  <si>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</si>
  <si>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</si>
  <si>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</si>
  <si>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</si>
  <si>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</si>
  <si>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</si>
  <si>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</si>
  <si>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</si>
  <si>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</si>
  <si>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</si>
  <si>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</si>
  <si>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</si>
  <si>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</si>
  <si>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</si>
  <si>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</si>
  <si>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</si>
  <si>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</si>
  <si>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</si>
  <si>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</si>
  <si>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</si>
  <si>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</si>
  <si>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</si>
  <si>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</si>
  <si>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</si>
  <si>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</si>
  <si>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</si>
  <si>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</si>
  <si>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</si>
  <si>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</si>
  <si>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</si>
  <si>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</si>
  <si>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</si>
  <si>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</si>
  <si>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</si>
  <si>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</si>
  <si>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</si>
  <si>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</si>
  <si>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</si>
  <si>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</si>
  <si>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</si>
  <si>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</si>
  <si>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</si>
  <si>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</si>
  <si>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</si>
  <si>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</si>
  <si>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</si>
  <si>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</si>
  <si>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</si>
  <si>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</si>
  <si>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</si>
  <si>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</si>
  <si>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</si>
  <si>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</si>
  <si>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</si>
  <si>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</si>
  <si>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</si>
  <si>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</si>
  <si>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</si>
  <si>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</si>
  <si>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</si>
  <si>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</si>
  <si>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</si>
  <si>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</si>
  <si>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</si>
  <si>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</si>
  <si>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</si>
  <si>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</si>
  <si>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</si>
  <si>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</si>
  <si>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</si>
  <si>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</si>
  <si>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</si>
  <si>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</si>
  <si>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</si>
  <si>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</si>
  <si>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</si>
  <si>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</si>
  <si>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</si>
  <si>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</si>
  <si>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</si>
  <si>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</si>
  <si>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</si>
  <si>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</si>
  <si>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</si>
  <si>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</si>
  <si>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</si>
  <si>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</si>
  <si>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</si>
  <si>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</si>
  <si>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</si>
  <si>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</si>
  <si>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</si>
  <si>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</si>
  <si>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</si>
  <si>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</si>
  <si>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</si>
  <si>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</si>
  <si>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</si>
  <si>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</si>
  <si>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</si>
  <si>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</si>
  <si>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</si>
  <si>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</si>
  <si>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</si>
  <si>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</si>
  <si>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</si>
  <si>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</si>
  <si>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</si>
  <si>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</si>
  <si>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</si>
  <si>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</si>
  <si>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</si>
  <si>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</si>
  <si>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</si>
  <si>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</si>
  <si>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</si>
  <si>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</si>
  <si>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</si>
  <si>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</si>
  <si>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</si>
  <si>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</si>
  <si>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</si>
  <si>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</si>
  <si>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</si>
  <si>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</si>
  <si>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</si>
  <si>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</si>
  <si>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</si>
  <si>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</si>
  <si>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</si>
  <si>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</si>
  <si>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</si>
  <si>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</si>
  <si>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</si>
  <si>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</si>
  <si>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</si>
  <si>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</si>
  <si>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</si>
  <si>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</si>
  <si>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</si>
  <si>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</si>
  <si>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</si>
  <si>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</si>
  <si>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</si>
  <si>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</si>
  <si>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</si>
  <si>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</si>
  <si>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</si>
  <si>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</si>
  <si>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</si>
  <si>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</si>
  <si>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</si>
  <si>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</si>
  <si>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</si>
  <si>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</si>
  <si>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</si>
  <si>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</si>
  <si>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</si>
  <si>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</si>
  <si>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</si>
  <si>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</si>
  <si>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</si>
  <si>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</si>
  <si>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</si>
  <si>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</si>
  <si>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</si>
  <si>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</si>
  <si>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</si>
  <si>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</si>
  <si>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</si>
  <si>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</si>
  <si>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</si>
  <si>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</si>
  <si>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</si>
  <si>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</si>
  <si>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</si>
  <si>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</si>
  <si>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</si>
  <si>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</si>
  <si>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</si>
  <si>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</si>
  <si>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</si>
  <si>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</si>
  <si>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</si>
  <si>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</si>
  <si>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</si>
  <si>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</si>
  <si>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</si>
  <si>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</si>
  <si>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</si>
  <si>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</si>
  <si>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</si>
  <si>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</si>
  <si>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</si>
  <si>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</si>
  <si>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</si>
  <si>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</si>
  <si>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</si>
  <si>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</si>
  <si>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</si>
  <si>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</si>
  <si>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</si>
  <si>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</si>
  <si>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</si>
  <si>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</si>
  <si>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</si>
  <si>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</si>
  <si>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</si>
  <si>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</si>
  <si>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</si>
  <si>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</si>
  <si>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</si>
  <si>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</si>
  <si>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</si>
  <si>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</si>
  <si>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</si>
  <si>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</si>
  <si>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</si>
  <si>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</si>
  <si>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</si>
  <si>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</si>
  <si>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</si>
  <si>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</si>
  <si>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</si>
  <si>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</si>
  <si>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</si>
  <si>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</si>
  <si>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</si>
  <si>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</si>
  <si>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</si>
  <si>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</si>
  <si>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</si>
  <si>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</si>
  <si>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</si>
  <si>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</si>
  <si>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</si>
  <si>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</si>
  <si>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</si>
  <si>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</si>
  <si>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</si>
  <si>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</si>
  <si>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</si>
  <si>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</si>
  <si>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</si>
  <si>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</si>
  <si>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</si>
  <si>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</si>
  <si>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</si>
  <si>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</si>
  <si>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</si>
  <si>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</si>
  <si>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</si>
  <si>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</si>
  <si>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</si>
  <si>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</si>
  <si>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</si>
  <si>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</si>
  <si>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</si>
  <si>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</si>
  <si>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</si>
  <si>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</si>
  <si>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</si>
  <si>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</si>
  <si>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</si>
  <si>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</si>
  <si>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</si>
  <si>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</si>
  <si>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</si>
  <si>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</si>
  <si>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</si>
  <si>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</si>
  <si>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</si>
  <si>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</si>
  <si>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</si>
  <si>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</si>
  <si>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</si>
  <si>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</si>
  <si>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</si>
  <si>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</si>
  <si>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</si>
  <si>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</si>
  <si>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</si>
  <si>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</si>
  <si>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</si>
  <si>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</si>
  <si>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</si>
  <si>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</si>
  <si>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</si>
  <si>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</si>
  <si>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</si>
  <si>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</si>
  <si>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</si>
  <si>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</si>
  <si>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</si>
  <si>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</si>
  <si>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</si>
  <si>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</si>
  <si>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</si>
  <si>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</si>
  <si>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</si>
  <si>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</si>
  <si>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</si>
  <si>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</si>
  <si>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</si>
  <si>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</si>
  <si>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</si>
  <si>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</si>
  <si>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</si>
  <si>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</si>
  <si>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</si>
  <si>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</si>
  <si>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</si>
  <si>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</si>
  <si>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</si>
  <si>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</si>
  <si>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</si>
  <si>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</si>
  <si>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</si>
  <si>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</si>
  <si>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</si>
  <si>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</si>
  <si>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</si>
  <si>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</si>
  <si>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</si>
  <si>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</si>
  <si>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</si>
  <si>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</si>
  <si>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</si>
  <si>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</si>
  <si>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</si>
  <si>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</si>
  <si>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</si>
  <si>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</si>
  <si>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</si>
  <si>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</si>
  <si>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</si>
  <si>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</si>
  <si>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</si>
  <si>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</si>
  <si>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</si>
  <si>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</si>
  <si>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</si>
  <si>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</si>
  <si>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</si>
  <si>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</si>
  <si>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</si>
  <si>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</si>
  <si>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</si>
  <si>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</si>
  <si>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</si>
  <si>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</si>
  <si>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</si>
  <si>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</si>
  <si>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</si>
  <si>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</si>
  <si>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</si>
  <si>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</si>
  <si>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</si>
  <si>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</si>
  <si>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</si>
  <si>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</si>
  <si>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</si>
  <si>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</si>
  <si>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</si>
  <si>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</si>
  <si>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</si>
  <si>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</si>
  <si>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</si>
  <si>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</si>
  <si>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</si>
  <si>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</si>
  <si>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</si>
  <si>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</si>
  <si>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</si>
  <si>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</si>
  <si>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</si>
  <si>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</si>
  <si>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</si>
  <si>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</si>
  <si>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</si>
  <si>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</si>
  <si>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</si>
  <si>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</si>
  <si>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</si>
  <si>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</si>
  <si>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</si>
  <si>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</si>
  <si>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</si>
  <si>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</si>
  <si>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</si>
  <si>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</si>
  <si>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</si>
  <si>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</si>
  <si>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</si>
  <si>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</si>
  <si>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</si>
  <si>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</si>
  <si>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</si>
  <si>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</si>
  <si>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</si>
  <si>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</si>
  <si>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</si>
  <si>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</si>
  <si>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</si>
  <si>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</si>
  <si>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</si>
  <si>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</si>
  <si>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</si>
  <si>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</si>
  <si>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</si>
  <si>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</si>
  <si>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</si>
  <si>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</si>
  <si>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</si>
  <si>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</si>
  <si>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</si>
  <si>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</si>
  <si>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</si>
  <si>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</si>
  <si>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</si>
  <si>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</si>
  <si>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</si>
  <si>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</si>
  <si>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</si>
  <si>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</si>
  <si>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</si>
  <si>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</si>
  <si>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</si>
  <si>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</si>
  <si>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</si>
  <si>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</si>
  <si>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</si>
  <si>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</si>
  <si>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</si>
  <si>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</si>
  <si>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</si>
  <si>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</si>
  <si>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</si>
  <si>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</si>
  <si>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</si>
  <si>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</si>
  <si>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</si>
  <si>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</si>
  <si>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</si>
  <si>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</si>
  <si>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</si>
  <si>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</si>
  <si>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</si>
  <si>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</si>
  <si>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</si>
  <si>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</si>
  <si>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</si>
  <si>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</si>
  <si>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</si>
  <si>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</si>
  <si>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</si>
  <si>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</si>
  <si>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</si>
  <si>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</si>
  <si>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</si>
  <si>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</si>
  <si>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</si>
  <si>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</si>
  <si>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</si>
  <si>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</si>
  <si>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</si>
  <si>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</si>
  <si>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</si>
  <si>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</si>
  <si>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</si>
  <si>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</si>
  <si>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</si>
  <si>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</si>
  <si>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</si>
  <si>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</si>
  <si>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</si>
  <si>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</si>
  <si>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</si>
  <si>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</si>
  <si>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</si>
  <si>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</si>
  <si>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</si>
  <si>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</si>
  <si>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</si>
  <si>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</si>
  <si>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</si>
  <si>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</si>
  <si>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</si>
  <si>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</si>
  <si>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</si>
  <si>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</si>
  <si>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</si>
  <si>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</si>
  <si>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</si>
  <si>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</si>
  <si>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</si>
  <si>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</si>
  <si>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</si>
  <si>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</si>
  <si>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</si>
  <si>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</si>
  <si>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</si>
  <si>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</si>
  <si>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</si>
  <si>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</si>
  <si>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</si>
  <si>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</si>
  <si>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</si>
  <si>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</si>
  <si>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</si>
  <si>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</si>
  <si>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</si>
  <si>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</si>
  <si>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</si>
  <si>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</si>
  <si>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</si>
  <si>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</si>
  <si>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</si>
  <si>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</si>
  <si>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</si>
  <si>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</si>
  <si>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</si>
  <si>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</si>
  <si>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</si>
  <si>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</si>
  <si>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</si>
  <si>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</si>
  <si>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</si>
  <si>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</si>
  <si>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</si>
  <si>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</si>
  <si>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</si>
  <si>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</si>
  <si>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</si>
  <si>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</si>
  <si>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</si>
  <si>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</si>
  <si>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</si>
  <si>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</si>
  <si>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</si>
  <si>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</si>
  <si>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</si>
  <si>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</si>
  <si>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</si>
  <si>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</si>
  <si>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</si>
  <si>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</si>
  <si>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</si>
  <si>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</si>
  <si>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</si>
  <si>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</si>
  <si>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</si>
  <si>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</si>
  <si>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</si>
  <si>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</si>
  <si>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</si>
  <si>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</si>
  <si>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</si>
  <si>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</si>
  <si>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</si>
  <si>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</si>
  <si>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</si>
  <si>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</si>
  <si>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</si>
  <si>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</si>
  <si>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</si>
  <si>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</si>
  <si>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</si>
  <si>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</si>
  <si>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</si>
  <si>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</si>
  <si>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</si>
  <si>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</si>
  <si>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</si>
  <si>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</si>
  <si>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</si>
  <si>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</si>
  <si>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</si>
  <si>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</si>
  <si>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</si>
  <si>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</si>
  <si>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</si>
  <si>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</si>
  <si>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</si>
  <si>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</si>
  <si>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</si>
  <si>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</si>
  <si>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</si>
  <si>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</si>
  <si>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</si>
  <si>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</si>
  <si>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</si>
  <si>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</si>
  <si>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</si>
  <si>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</si>
  <si>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</si>
  <si>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</si>
  <si>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</si>
  <si>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</si>
  <si>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</si>
  <si>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</si>
  <si>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</si>
  <si>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</si>
  <si>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</si>
  <si>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</si>
  <si>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</si>
  <si>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</si>
  <si>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</si>
  <si>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</si>
  <si>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</si>
  <si>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</si>
  <si>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</si>
  <si>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</si>
  <si>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</si>
  <si>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</si>
  <si>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</si>
  <si>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</si>
  <si>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</si>
  <si>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</si>
  <si>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</si>
  <si>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</si>
  <si>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</si>
  <si>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</si>
  <si>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</si>
  <si>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</si>
  <si>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</si>
  <si>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</si>
  <si>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</si>
  <si>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</si>
  <si>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</si>
  <si>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</si>
  <si>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</si>
  <si>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</si>
  <si>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</si>
  <si>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</si>
  <si>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</si>
  <si>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</si>
  <si>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</si>
  <si>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</si>
  <si>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</si>
  <si>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</si>
  <si>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</si>
  <si>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</si>
  <si>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</si>
  <si>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</si>
  <si>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</si>
  <si>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</si>
  <si>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</si>
  <si>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</si>
  <si>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</si>
  <si>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</si>
  <si>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</si>
  <si>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</si>
  <si>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</si>
  <si>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</si>
  <si>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</si>
  <si>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</si>
  <si>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</si>
  <si>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</si>
  <si>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</si>
  <si>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</si>
  <si>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</si>
  <si>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</si>
  <si>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</si>
  <si>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</si>
  <si>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</si>
  <si>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</si>
  <si>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</si>
  <si>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</si>
  <si>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</si>
  <si>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</si>
  <si>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</si>
  <si>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</si>
  <si>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</si>
  <si>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</si>
  <si>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</si>
  <si>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</si>
  <si>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</si>
  <si>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</si>
  <si>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</si>
  <si>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</si>
  <si>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</si>
  <si>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</si>
  <si>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</si>
  <si>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</si>
  <si>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</si>
  <si>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</si>
  <si>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</si>
  <si>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</si>
  <si>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</si>
  <si>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</si>
  <si>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</si>
  <si>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</si>
  <si>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</si>
  <si>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</si>
  <si>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</si>
  <si>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</si>
  <si>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</si>
  <si>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</si>
  <si>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</si>
  <si>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</si>
  <si>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</si>
  <si>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</si>
  <si>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</si>
  <si>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</si>
  <si>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</si>
  <si>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</si>
  <si>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</si>
  <si>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</si>
  <si>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</si>
  <si>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</si>
  <si>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</si>
  <si>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</si>
  <si>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</si>
  <si>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</si>
  <si>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</si>
  <si>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</si>
  <si>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</si>
  <si>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</si>
  <si>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</si>
  <si>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</si>
  <si>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</si>
  <si>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</si>
  <si>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</si>
  <si>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</si>
  <si>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</si>
  <si>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</si>
  <si>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</si>
  <si>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</si>
  <si>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</si>
  <si>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</si>
  <si>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</si>
  <si>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</si>
  <si>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</si>
  <si>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</si>
  <si>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</si>
  <si>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</si>
  <si>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</si>
  <si>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</si>
  <si>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</si>
  <si>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</si>
  <si>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</si>
  <si>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</si>
  <si>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</si>
  <si>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</si>
  <si>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</si>
  <si>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</si>
  <si>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</si>
  <si>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</si>
  <si>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</si>
  <si>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</si>
  <si>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</si>
  <si>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</si>
  <si>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</si>
  <si>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</si>
  <si>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</si>
  <si>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</si>
  <si>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</si>
  <si>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</si>
  <si>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</si>
  <si>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</si>
  <si>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</si>
  <si>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</si>
  <si>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</si>
  <si>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</si>
  <si>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</si>
  <si>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</si>
  <si>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</si>
  <si>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</si>
  <si>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</si>
  <si>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</si>
  <si>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</si>
  <si>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</si>
  <si>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</si>
  <si>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</si>
  <si>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</si>
  <si>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</si>
  <si>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</si>
  <si>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</si>
  <si>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</si>
  <si>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</si>
  <si>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</si>
  <si>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</si>
  <si>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</si>
  <si>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</si>
  <si>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</si>
  <si>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</si>
  <si>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</si>
  <si>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</si>
  <si>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</si>
  <si>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</si>
  <si>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</si>
  <si>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</si>
  <si>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</si>
  <si>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</si>
  <si>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</si>
  <si>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</si>
  <si>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</si>
  <si>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</si>
  <si>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</si>
  <si>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</si>
  <si>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</si>
  <si>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</si>
  <si>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</si>
  <si>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</si>
  <si>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</si>
  <si>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</si>
  <si>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</si>
  <si>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</si>
  <si>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</si>
  <si>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</si>
  <si>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</si>
  <si>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</si>
  <si>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</si>
  <si>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</si>
  <si>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</si>
  <si>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</si>
  <si>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</si>
  <si>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</si>
  <si>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</si>
  <si>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</si>
  <si>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</si>
  <si>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</si>
  <si>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</si>
  <si>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</si>
  <si>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</si>
  <si>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</si>
  <si>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</si>
  <si>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</si>
  <si>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</si>
  <si>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</si>
  <si>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</si>
  <si>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</si>
  <si>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</si>
  <si>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</si>
  <si>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</si>
  <si>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</si>
  <si>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</si>
  <si>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</si>
  <si>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</si>
  <si>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</si>
  <si>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</si>
  <si>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</si>
  <si>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</si>
  <si>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</si>
  <si>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</si>
  <si>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</si>
  <si>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</si>
  <si>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</si>
  <si>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</si>
  <si>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</si>
  <si>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</si>
  <si>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</si>
  <si>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</si>
  <si>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</si>
  <si>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</si>
  <si>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</si>
  <si>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</si>
  <si>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</si>
  <si>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</si>
  <si>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</si>
  <si>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</si>
  <si>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</si>
  <si>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</si>
  <si>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</si>
  <si>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</si>
  <si>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</si>
  <si>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</si>
  <si>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</si>
  <si>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</si>
  <si>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</si>
  <si>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</si>
  <si>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</si>
  <si>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</si>
  <si>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</si>
  <si>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</si>
  <si>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</si>
  <si>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</si>
  <si>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</si>
  <si>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</si>
  <si>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</si>
  <si>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</si>
  <si>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</si>
  <si>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</si>
  <si>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</si>
  <si>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</si>
  <si>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</si>
  <si>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</si>
  <si>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</si>
  <si>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</si>
  <si>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</si>
  <si>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</si>
  <si>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</si>
  <si>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</si>
  <si>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</si>
  <si>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</si>
  <si>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</si>
  <si>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</si>
  <si>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</si>
  <si>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</si>
  <si>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</si>
  <si>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</si>
  <si>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</si>
  <si>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</si>
  <si>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</si>
  <si>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</si>
  <si>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</si>
  <si>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</si>
  <si>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</si>
  <si>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</si>
  <si>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</si>
  <si>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</si>
  <si>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</si>
  <si>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</si>
  <si>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</si>
  <si>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</si>
  <si>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</si>
  <si>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</si>
  <si>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</si>
  <si>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</si>
  <si>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</si>
  <si>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</si>
  <si>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</si>
  <si>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</si>
  <si>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</si>
  <si>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</si>
  <si>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</si>
  <si>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</si>
  <si>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</si>
  <si>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</si>
  <si>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</si>
  <si>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</si>
  <si>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</si>
  <si>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</si>
  <si>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</si>
  <si>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</si>
  <si>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</si>
  <si>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</si>
  <si>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</si>
  <si>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</si>
  <si>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</si>
  <si>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</si>
  <si>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</si>
  <si>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</si>
  <si>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</si>
  <si>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</si>
  <si>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</si>
  <si>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</si>
  <si>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</si>
  <si>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</si>
  <si>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</si>
  <si>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</si>
  <si>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</si>
  <si>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</si>
  <si>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</si>
  <si>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</si>
  <si>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</si>
  <si>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</si>
  <si>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</si>
  <si>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</si>
  <si>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</si>
  <si>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</si>
  <si>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</si>
  <si>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</si>
  <si>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</si>
  <si>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</si>
  <si>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</si>
  <si>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</si>
  <si>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</si>
  <si>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</si>
  <si>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</si>
  <si>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</si>
  <si>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</si>
  <si>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</si>
  <si>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</si>
  <si>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</si>
  <si>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</si>
  <si>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</si>
  <si>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</si>
  <si>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</si>
  <si>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</si>
  <si>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</si>
  <si>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</si>
  <si>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</si>
  <si>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</si>
  <si>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</si>
  <si>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</si>
  <si>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</si>
  <si>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</si>
  <si>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</si>
  <si>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</si>
  <si>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</si>
  <si>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</si>
  <si>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</si>
  <si>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</si>
  <si>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</si>
  <si>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</si>
  <si>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</si>
  <si>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</si>
  <si>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</si>
  <si>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</si>
  <si>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</si>
  <si>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</si>
  <si>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</si>
  <si>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</si>
  <si>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</si>
  <si>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</si>
  <si>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</si>
  <si>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</si>
  <si>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</si>
  <si>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</si>
  <si>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</si>
  <si>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</si>
  <si>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</si>
  <si>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</si>
  <si>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</si>
  <si>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</si>
  <si>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</si>
  <si>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</si>
  <si>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</si>
  <si>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</si>
  <si>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</si>
  <si>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</si>
  <si>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</si>
  <si>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</si>
  <si>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</si>
  <si>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</si>
  <si>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</si>
  <si>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</si>
  <si>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</si>
  <si>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</si>
  <si>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</si>
  <si>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</si>
  <si>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</si>
  <si>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</si>
  <si>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</si>
  <si>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</si>
  <si>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</si>
  <si>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</si>
  <si>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</si>
  <si>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</si>
  <si>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</si>
  <si>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</si>
  <si>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</si>
  <si>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</si>
  <si>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</si>
  <si>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</si>
  <si>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</si>
  <si>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</si>
  <si>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</si>
  <si>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</si>
  <si>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</si>
  <si>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</si>
  <si>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</si>
  <si>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</si>
  <si>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</si>
  <si>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</si>
  <si>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</si>
  <si>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</si>
  <si>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</si>
  <si>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</si>
  <si>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</si>
  <si>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</si>
  <si>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</si>
  <si>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</si>
  <si>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</si>
  <si>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</si>
  <si>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</si>
  <si>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</si>
  <si>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</si>
  <si>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</si>
  <si>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</si>
  <si>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</si>
  <si>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</si>
  <si>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</si>
  <si>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</si>
  <si>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</si>
  <si>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</si>
  <si>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</si>
  <si>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</si>
  <si>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</si>
  <si>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</si>
  <si>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</si>
  <si>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</si>
  <si>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</si>
  <si>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</si>
  <si>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</si>
  <si>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</si>
  <si>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</si>
  <si>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</si>
  <si>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</si>
  <si>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</si>
  <si>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</si>
  <si>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</si>
  <si>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</si>
  <si>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</si>
  <si>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</si>
  <si>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</si>
  <si>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</si>
  <si>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</si>
  <si>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</si>
  <si>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</si>
  <si>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</si>
  <si>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</si>
  <si>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</si>
  <si>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</si>
  <si>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</si>
  <si>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</si>
  <si>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</si>
  <si>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</si>
  <si>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</si>
  <si>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</si>
  <si>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</si>
  <si>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</si>
  <si>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</si>
  <si>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</si>
  <si>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</si>
  <si>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</si>
  <si>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</si>
  <si>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</si>
  <si>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</si>
  <si>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</si>
  <si>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</si>
  <si>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</si>
  <si>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</si>
  <si>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</si>
  <si>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</si>
  <si>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</si>
  <si>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</si>
  <si>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</si>
  <si>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</si>
  <si>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</si>
  <si>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</si>
  <si>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</si>
  <si>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</si>
  <si>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</si>
  <si>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</si>
  <si>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</si>
  <si>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</si>
  <si>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</si>
  <si>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</si>
  <si>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</si>
  <si>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</si>
  <si>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</si>
  <si>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</si>
  <si>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</si>
  <si>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</si>
  <si>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</si>
  <si>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</si>
  <si>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</si>
  <si>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</si>
  <si>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</si>
  <si>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</si>
  <si>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</si>
  <si>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</si>
  <si>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</si>
  <si>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</si>
  <si>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</si>
  <si>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</si>
  <si>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</si>
  <si>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</si>
  <si>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</si>
  <si>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</si>
  <si>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</si>
  <si>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</si>
  <si>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</si>
  <si>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</si>
  <si>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</si>
  <si>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</si>
  <si>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</si>
  <si>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</si>
  <si>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</si>
  <si>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</si>
  <si>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</si>
  <si>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</si>
  <si>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</si>
  <si>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</si>
  <si>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</si>
  <si>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</si>
  <si>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</si>
  <si>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</si>
  <si>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</si>
  <si>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</si>
  <si>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</si>
  <si>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</si>
  <si>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</si>
  <si>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</si>
  <si>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</si>
  <si>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</si>
  <si>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</si>
  <si>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</si>
  <si>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</si>
  <si>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</si>
  <si>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</si>
  <si>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</si>
  <si>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</si>
  <si>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</si>
  <si>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</si>
  <si>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</si>
  <si>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</si>
  <si>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</si>
  <si>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</si>
  <si>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</si>
  <si>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</si>
  <si>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</si>
  <si>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</si>
  <si>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</si>
  <si>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</si>
  <si>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</si>
  <si>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</si>
  <si>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</si>
  <si>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</si>
  <si>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</si>
  <si>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</si>
  <si>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</si>
  <si>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</si>
  <si>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</si>
  <si>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</si>
  <si>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</si>
  <si>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</si>
  <si>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</si>
  <si>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</si>
  <si>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</si>
  <si>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</si>
  <si>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</si>
  <si>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</si>
  <si>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</si>
  <si>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</si>
  <si>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</si>
  <si>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</si>
  <si>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</si>
  <si>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</si>
  <si>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</si>
  <si>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</si>
  <si>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</si>
  <si>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</si>
  <si>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</si>
  <si>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</si>
  <si>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</si>
  <si>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</si>
  <si>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</si>
  <si>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</si>
  <si>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</si>
  <si>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</si>
  <si>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</si>
  <si>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</si>
  <si>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</si>
  <si>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</si>
  <si>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</si>
  <si>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</si>
  <si>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</si>
  <si>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</si>
  <si>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</si>
  <si>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</si>
  <si>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</si>
  <si>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</si>
  <si>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</si>
  <si>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</si>
  <si>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</si>
  <si>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</si>
  <si>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</si>
  <si>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</si>
  <si>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</si>
  <si>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</si>
  <si>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</si>
  <si>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</si>
  <si>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</si>
  <si>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</si>
  <si>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</si>
  <si>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</si>
  <si>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</si>
  <si>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</si>
  <si>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</si>
  <si>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</si>
  <si>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</si>
  <si>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</si>
  <si>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</si>
  <si>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</si>
  <si>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</si>
  <si>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</si>
  <si>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</si>
  <si>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</si>
  <si>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</si>
  <si>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</si>
  <si>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</si>
  <si>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</si>
  <si>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</si>
  <si>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</si>
  <si>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</si>
  <si>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</si>
  <si>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</si>
  <si>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</si>
  <si>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</si>
  <si>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</si>
  <si>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</si>
  <si>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</si>
  <si>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</si>
  <si>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</si>
  <si>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</si>
  <si>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</si>
  <si>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</si>
  <si>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</si>
  <si>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</si>
  <si>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</si>
  <si>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</si>
  <si>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</si>
  <si>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</si>
  <si>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</si>
  <si>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</si>
  <si>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</si>
  <si>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</si>
  <si>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</si>
  <si>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</si>
  <si>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</si>
  <si>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</si>
  <si>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</si>
  <si>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</si>
  <si>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</si>
  <si>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</si>
  <si>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</si>
  <si>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</si>
  <si>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</si>
  <si>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</si>
  <si>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</si>
  <si>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</si>
  <si>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</si>
  <si>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</si>
  <si>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</si>
  <si>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</si>
  <si>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</si>
  <si>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</si>
  <si>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</si>
  <si>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</si>
  <si>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</si>
  <si>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</si>
  <si>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</si>
  <si>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</si>
  <si>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</si>
  <si>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</si>
  <si>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</si>
  <si>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</si>
  <si>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</si>
  <si>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</si>
  <si>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</si>
  <si>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</si>
  <si>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</si>
  <si>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</si>
  <si>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</si>
  <si>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</si>
  <si>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</si>
  <si>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</si>
  <si>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</si>
  <si>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</si>
  <si>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</si>
  <si>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</si>
  <si>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</si>
  <si>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</si>
  <si>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</si>
  <si>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</si>
  <si>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</si>
  <si>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</si>
  <si>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</si>
  <si>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</si>
  <si>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</si>
  <si>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</si>
  <si>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</si>
  <si>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</si>
  <si>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</si>
  <si>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</si>
  <si>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</si>
  <si>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</si>
  <si>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</si>
  <si>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</si>
  <si>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</si>
  <si>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</si>
  <si>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</si>
  <si>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</si>
  <si>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</si>
  <si>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</si>
  <si>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</si>
  <si>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</si>
  <si>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</si>
  <si>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</si>
  <si>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</si>
  <si>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</si>
  <si>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</si>
  <si>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</si>
  <si>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</si>
  <si>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</si>
  <si>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</si>
  <si>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</si>
  <si>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</si>
  <si>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</si>
  <si>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</si>
  <si>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</si>
  <si>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</si>
  <si>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</si>
  <si>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</si>
  <si>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</si>
  <si>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</si>
  <si>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</si>
  <si>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</si>
  <si>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</si>
  <si>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</si>
  <si>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</si>
  <si>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</si>
  <si>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</si>
  <si>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</si>
  <si>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</si>
  <si>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</si>
  <si>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</si>
  <si>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</si>
  <si>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</si>
  <si>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</si>
  <si>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</si>
  <si>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</si>
  <si>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</si>
  <si>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</si>
  <si>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</si>
  <si>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</si>
  <si>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</si>
  <si>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</si>
  <si>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</si>
  <si>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</si>
  <si>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</si>
  <si>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</si>
  <si>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</si>
  <si>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</si>
  <si>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</si>
  <si>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</si>
  <si>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</si>
  <si>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</si>
  <si>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</si>
  <si>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</si>
  <si>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</si>
  <si>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</si>
  <si>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</si>
  <si>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</si>
  <si>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</si>
  <si>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</si>
  <si>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</si>
  <si>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</si>
  <si>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</si>
  <si>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</si>
  <si>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</si>
  <si>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</si>
  <si>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</si>
  <si>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</si>
  <si>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</si>
  <si>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</si>
  <si>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</si>
  <si>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</si>
  <si>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</si>
  <si>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</si>
  <si>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</si>
  <si>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</si>
  <si>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</si>
  <si>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</si>
  <si>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</si>
  <si>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</si>
  <si>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</si>
  <si>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</si>
  <si>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</si>
  <si>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</si>
  <si>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</si>
  <si>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</si>
  <si>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</si>
  <si>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</si>
  <si>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</si>
  <si>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</si>
  <si>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</si>
  <si>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</si>
  <si>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</si>
  <si>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</si>
  <si>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</si>
  <si>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</si>
  <si>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</si>
  <si>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</si>
  <si>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</si>
  <si>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</si>
  <si>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</si>
  <si>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</si>
  <si>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</si>
  <si>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</si>
  <si>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</si>
  <si>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</si>
  <si>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</si>
  <si>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</si>
  <si>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</si>
  <si>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</si>
  <si>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</si>
  <si>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</si>
  <si>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</si>
  <si>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</si>
  <si>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</si>
  <si>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</si>
  <si>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</si>
  <si>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</si>
  <si>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</si>
  <si>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</si>
  <si>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</si>
  <si>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</si>
  <si>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</si>
  <si>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</si>
  <si>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</si>
  <si>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</si>
  <si>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</si>
  <si>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</si>
  <si>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</si>
  <si>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</si>
  <si>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</si>
  <si>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</si>
  <si>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</si>
  <si>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</si>
  <si>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</si>
  <si>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</si>
  <si>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</si>
  <si>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</si>
  <si>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</si>
  <si>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</si>
  <si>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</si>
  <si>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</si>
  <si>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</si>
  <si>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</si>
  <si>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</si>
  <si>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</si>
  <si>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</si>
  <si>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</si>
  <si>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</si>
  <si>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</si>
  <si>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</si>
  <si>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</si>
  <si>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</si>
  <si>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</si>
  <si>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</si>
  <si>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</si>
  <si>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</si>
  <si>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</si>
  <si>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</si>
  <si>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</si>
  <si>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</si>
  <si>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</si>
  <si>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</si>
  <si>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</si>
  <si>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</si>
  <si>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</si>
  <si>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</si>
  <si>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</si>
  <si>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</si>
  <si>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</si>
  <si>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</si>
  <si>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</si>
  <si>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</si>
  <si>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</si>
  <si>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</si>
  <si>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</si>
  <si>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</si>
  <si>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</si>
  <si>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</si>
  <si>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</si>
  <si>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</si>
  <si>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</si>
  <si>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</si>
  <si>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</si>
  <si>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</si>
  <si>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</si>
  <si>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</si>
  <si>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</si>
  <si>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</si>
  <si>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</si>
  <si>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</si>
  <si>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</si>
  <si>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</si>
  <si>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</si>
  <si>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</si>
  <si>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</si>
  <si>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</si>
  <si>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</si>
  <si>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</si>
  <si>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</si>
  <si>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</si>
  <si>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</si>
  <si>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</si>
  <si>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</si>
  <si>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</si>
  <si>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</si>
  <si>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</si>
  <si>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</si>
  <si>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</si>
  <si>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</si>
  <si>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</si>
  <si>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</si>
  <si>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</si>
  <si>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</si>
  <si>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</si>
  <si>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</si>
  <si>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</si>
  <si>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</si>
  <si>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</si>
  <si>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</si>
  <si>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</si>
  <si>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</si>
  <si>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</si>
  <si>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</si>
  <si>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</si>
  <si>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</si>
  <si>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</si>
  <si>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</si>
  <si>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</si>
  <si>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</si>
  <si>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</si>
  <si>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</si>
  <si>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</si>
  <si>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</si>
  <si>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</si>
  <si>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</si>
  <si>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</si>
  <si>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</si>
  <si>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</si>
  <si>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</si>
  <si>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</si>
  <si>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</si>
  <si>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</si>
  <si>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</si>
  <si>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</si>
  <si>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</si>
  <si>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</si>
  <si>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</si>
  <si>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</si>
  <si>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</si>
  <si>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</si>
  <si>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</si>
  <si>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</si>
  <si>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</si>
  <si>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</si>
  <si>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</si>
  <si>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</si>
  <si>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</si>
  <si>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</si>
  <si>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</si>
  <si>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</si>
  <si>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</si>
  <si>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</si>
  <si>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</si>
  <si>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</si>
  <si>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</si>
  <si>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</si>
  <si>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</si>
  <si>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</si>
  <si>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</si>
  <si>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</si>
  <si>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</si>
  <si>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</si>
  <si>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</si>
  <si>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</si>
  <si>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</si>
  <si>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</si>
  <si>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</si>
  <si>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</si>
  <si>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</si>
  <si>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</si>
  <si>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</si>
  <si>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</si>
  <si>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</si>
  <si>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</si>
  <si>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</si>
  <si>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</si>
  <si>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</si>
  <si>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</si>
  <si>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</si>
  <si>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</si>
  <si>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</si>
  <si>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</si>
  <si>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</si>
  <si>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</si>
  <si>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</si>
  <si>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</si>
  <si>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</si>
  <si>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</si>
  <si>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</si>
  <si>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</si>
  <si>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</si>
  <si>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</si>
  <si>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</si>
  <si>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</si>
  <si>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</si>
  <si>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</si>
  <si>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</si>
  <si>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</si>
  <si>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</si>
  <si>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</si>
  <si>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</si>
  <si>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</si>
  <si>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</si>
  <si>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</si>
  <si>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</si>
  <si>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</si>
  <si>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</si>
  <si>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</si>
  <si>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</si>
  <si>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</si>
  <si>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</si>
  <si>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</si>
  <si>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</si>
  <si>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</si>
  <si>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</si>
  <si>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</si>
  <si>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</si>
  <si>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</si>
  <si>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</si>
  <si>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</si>
  <si>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</si>
  <si>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</si>
  <si>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</si>
  <si>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</si>
  <si>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</si>
  <si>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</si>
  <si>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</si>
  <si>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</si>
  <si>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</si>
  <si>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</si>
  <si>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</si>
  <si>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</si>
  <si>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</si>
  <si>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</si>
  <si>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</si>
  <si>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</si>
  <si>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</si>
  <si>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</si>
  <si>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</si>
  <si>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</si>
  <si>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</si>
  <si>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</si>
  <si>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</si>
  <si>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</si>
  <si>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</si>
  <si>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</si>
  <si>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</si>
  <si>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</si>
  <si>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</si>
  <si>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</si>
  <si>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</si>
  <si>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</si>
  <si>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</si>
  <si>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</si>
  <si>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</si>
  <si>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</si>
  <si>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</si>
  <si>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</si>
  <si>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</si>
  <si>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</si>
  <si>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</si>
  <si>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</si>
  <si>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</si>
  <si>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</si>
  <si>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</si>
  <si>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</si>
  <si>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</si>
  <si>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</si>
  <si>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</si>
  <si>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</si>
  <si>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</si>
  <si>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</si>
  <si>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</si>
  <si>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</si>
  <si>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</si>
  <si>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</si>
  <si>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</si>
  <si>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</si>
  <si>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</si>
  <si>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</si>
  <si>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</si>
  <si>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</si>
  <si>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</si>
  <si>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</si>
  <si>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</si>
  <si>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</si>
  <si>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</si>
  <si>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</si>
  <si>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</si>
  <si>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</si>
  <si>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</si>
  <si>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</si>
  <si>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</si>
  <si>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</si>
  <si>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</si>
  <si>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</si>
  <si>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</si>
  <si>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</si>
  <si>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</si>
  <si>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</si>
  <si>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</si>
  <si>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</si>
  <si>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</si>
  <si>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</si>
  <si>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</si>
  <si>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</si>
  <si>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</si>
  <si>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</si>
  <si>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</si>
  <si>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</si>
  <si>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</si>
  <si>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</si>
  <si>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</si>
  <si>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</si>
  <si>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</si>
  <si>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</si>
  <si>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</si>
  <si>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</si>
  <si>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</si>
  <si>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</si>
  <si>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</si>
  <si>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</si>
  <si>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</si>
  <si>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</si>
  <si>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</si>
  <si>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</si>
  <si>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</si>
  <si>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</si>
  <si>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</si>
  <si>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</si>
  <si>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</si>
  <si>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</si>
  <si>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</si>
  <si>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</si>
  <si>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</si>
  <si>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</si>
  <si>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</si>
  <si>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</si>
  <si>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</si>
  <si>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</si>
  <si>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</si>
  <si>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</si>
  <si>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</si>
  <si>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</si>
  <si>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</si>
  <si>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</si>
  <si>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</si>
  <si>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</si>
  <si>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</si>
  <si>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</si>
  <si>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</si>
  <si>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</si>
  <si>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</si>
  <si>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</si>
  <si>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</si>
  <si>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</si>
  <si>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</si>
  <si>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</si>
  <si>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</si>
  <si>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</si>
  <si>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</si>
  <si>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</si>
  <si>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</si>
  <si>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</si>
  <si>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</si>
  <si>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</si>
  <si>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</si>
  <si>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</si>
  <si>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</si>
  <si>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</si>
  <si>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</si>
  <si>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</si>
  <si>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</si>
  <si>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</si>
  <si>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</si>
  <si>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</si>
  <si>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</si>
  <si>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</si>
  <si>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</si>
  <si>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</si>
  <si>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</si>
  <si>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</si>
  <si>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</si>
  <si>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</si>
  <si>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</si>
  <si>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</si>
  <si>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</si>
  <si>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</si>
  <si>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</si>
  <si>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</si>
  <si>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</si>
  <si>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</si>
  <si>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</si>
  <si>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</si>
  <si>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</si>
  <si>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</si>
  <si>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</si>
  <si>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</si>
  <si>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</si>
  <si>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</si>
  <si>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</si>
  <si>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</si>
  <si>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</si>
  <si>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</si>
  <si>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</si>
  <si>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</si>
  <si>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</si>
  <si>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</si>
  <si>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</si>
  <si>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</si>
  <si>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</si>
  <si>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</si>
  <si>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</si>
  <si>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</si>
  <si>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</si>
  <si>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</si>
  <si>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</si>
  <si>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</si>
  <si>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</si>
  <si>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</si>
  <si>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</si>
  <si>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</si>
  <si>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</si>
  <si>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</si>
  <si>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</si>
  <si>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</si>
  <si>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</si>
  <si>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</si>
  <si>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</si>
  <si>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</si>
  <si>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</si>
  <si>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</si>
  <si>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</si>
  <si>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</si>
  <si>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</si>
  <si>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</si>
  <si>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</si>
  <si>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</si>
  <si>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</si>
  <si>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</si>
  <si>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</si>
  <si>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</si>
  <si>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</si>
  <si>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</si>
  <si>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</si>
  <si>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</si>
  <si>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</si>
  <si>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</si>
  <si>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</si>
  <si>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</si>
  <si>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</si>
  <si>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</si>
  <si>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</si>
  <si>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</si>
  <si>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</si>
  <si>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</si>
  <si>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</si>
  <si>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</si>
  <si>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</si>
  <si>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</si>
  <si>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</si>
  <si>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</si>
  <si>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</si>
  <si>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</si>
  <si>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</si>
  <si>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</si>
  <si>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</si>
  <si>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</si>
  <si>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</si>
  <si>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</si>
  <si>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</si>
  <si>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</si>
  <si>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</si>
  <si>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</si>
  <si>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</si>
  <si>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</si>
  <si>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</si>
  <si>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</si>
  <si>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</si>
  <si>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</si>
  <si>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</si>
  <si>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</si>
  <si>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</si>
  <si>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</si>
  <si>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</si>
  <si>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</si>
  <si>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</si>
  <si>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</si>
  <si>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</si>
  <si>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</si>
  <si>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</si>
  <si>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</si>
  <si>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</si>
  <si>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</si>
  <si>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</si>
  <si>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</si>
  <si>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</si>
  <si>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</si>
  <si>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</si>
  <si>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</si>
  <si>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</si>
  <si>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</si>
  <si>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</si>
  <si>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</si>
  <si>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</si>
  <si>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</si>
  <si>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</si>
  <si>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</si>
  <si>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</si>
  <si>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</si>
  <si>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</si>
  <si>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</si>
  <si>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</si>
  <si>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</si>
  <si>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</si>
  <si>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</si>
  <si>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</si>
  <si>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</si>
  <si>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</si>
  <si>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</si>
  <si>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</si>
  <si>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</si>
  <si>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</si>
  <si>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</si>
  <si>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</si>
  <si>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</si>
  <si>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</si>
  <si>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</si>
  <si>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</si>
  <si>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</si>
  <si>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</si>
  <si>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</si>
  <si>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</si>
  <si>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</si>
  <si>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</si>
  <si>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</si>
  <si>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</si>
  <si>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</si>
  <si>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</si>
  <si>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</si>
  <si>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</si>
  <si>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</si>
  <si>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</si>
  <si>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</si>
  <si>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</si>
  <si>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</si>
  <si>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</si>
  <si>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</si>
  <si>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</si>
  <si>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</si>
  <si>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</si>
  <si>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</si>
  <si>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</si>
  <si>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</si>
  <si>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</si>
  <si>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</si>
  <si>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</si>
  <si>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</si>
  <si>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</si>
  <si>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</si>
  <si>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</si>
  <si>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</si>
  <si>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</si>
  <si>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</si>
  <si>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</si>
  <si>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</si>
  <si>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</si>
  <si>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</si>
  <si>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</si>
  <si>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</si>
  <si>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</si>
  <si>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</si>
  <si>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</si>
  <si>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</si>
  <si>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</si>
  <si>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</si>
  <si>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</si>
  <si>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</si>
  <si>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</si>
  <si>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</si>
  <si>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</si>
  <si>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</si>
  <si>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</si>
  <si>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</si>
  <si>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</si>
  <si>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</si>
  <si>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</si>
  <si>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</si>
  <si>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</si>
  <si>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</si>
  <si>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</si>
  <si>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</si>
  <si>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</si>
  <si>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</si>
  <si>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</si>
  <si>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</si>
  <si>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</si>
  <si>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</si>
  <si>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</si>
  <si>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</si>
  <si>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</si>
  <si>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</si>
  <si>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</si>
  <si>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</si>
  <si>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</si>
  <si>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</si>
  <si>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</si>
  <si>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</si>
  <si>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</si>
  <si>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</si>
  <si>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</si>
  <si>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</si>
  <si>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</si>
  <si>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</si>
  <si>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</si>
  <si>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</si>
  <si>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</si>
  <si>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</si>
  <si>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</si>
  <si>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</si>
  <si>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</si>
  <si>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</si>
  <si>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</si>
  <si>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</si>
  <si>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</si>
  <si>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</si>
  <si>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</si>
  <si>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</si>
  <si>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</si>
  <si>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</si>
  <si>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</si>
  <si>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</si>
  <si>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</si>
  <si>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</si>
  <si>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</si>
  <si>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</si>
  <si>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</si>
  <si>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</si>
  <si>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</si>
  <si>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</si>
  <si>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</si>
  <si>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</si>
  <si>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</si>
  <si>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</si>
  <si>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</si>
  <si>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</si>
  <si>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</si>
  <si>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</si>
  <si>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</si>
  <si>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</si>
  <si>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</si>
  <si>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</si>
  <si>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</si>
  <si>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</si>
  <si>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</si>
  <si>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</si>
  <si>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</si>
  <si>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</si>
  <si>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</si>
  <si>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</si>
  <si>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</si>
  <si>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</si>
  <si>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</si>
  <si>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</si>
  <si>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</si>
  <si>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</si>
  <si>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</si>
  <si>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</si>
  <si>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</si>
  <si>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</si>
  <si>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</si>
  <si>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</si>
  <si>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</si>
  <si>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</si>
  <si>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</si>
  <si>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</si>
  <si>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</si>
  <si>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</si>
  <si>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</si>
  <si>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</si>
  <si>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</si>
  <si>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</si>
  <si>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</si>
  <si>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</si>
  <si>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</si>
  <si>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</si>
  <si>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</si>
  <si>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</si>
  <si>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</si>
  <si>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</si>
  <si>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</si>
  <si>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</si>
  <si>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</si>
  <si>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</si>
  <si>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</si>
  <si>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</si>
  <si>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</si>
  <si>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</si>
  <si>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</si>
  <si>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</si>
  <si>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</si>
  <si>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</si>
  <si>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</si>
  <si>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</si>
  <si>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</si>
  <si>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</si>
  <si>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</si>
  <si>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</si>
  <si>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</si>
  <si>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</si>
  <si>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</si>
  <si>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</si>
  <si>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</si>
  <si>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</si>
  <si>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</si>
  <si>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</si>
  <si>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</si>
  <si>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</si>
  <si>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</si>
  <si>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</si>
  <si>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</si>
  <si>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</si>
  <si>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</si>
  <si>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</si>
  <si>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</si>
  <si>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</si>
  <si>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</si>
  <si>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</si>
  <si>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</si>
  <si>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</si>
  <si>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</si>
  <si>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</si>
  <si>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</si>
  <si>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</si>
  <si>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</si>
  <si>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</si>
  <si>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</si>
  <si>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</si>
  <si>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</si>
  <si>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</si>
  <si>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</si>
  <si>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</si>
  <si>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</si>
  <si>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</si>
  <si>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</si>
  <si>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</si>
  <si>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</si>
  <si>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</si>
  <si>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</si>
  <si>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</si>
  <si>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</si>
  <si>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</si>
  <si>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</si>
  <si>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</si>
  <si>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</si>
  <si>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</si>
  <si>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</si>
  <si>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</si>
  <si>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</si>
  <si>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</si>
  <si>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</si>
  <si>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</si>
  <si>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</si>
  <si>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</si>
  <si>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</si>
  <si>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</si>
  <si>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</si>
  <si>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</si>
  <si>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</si>
  <si>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</si>
  <si>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</si>
  <si>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</si>
  <si>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</si>
  <si>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</si>
  <si>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</si>
  <si>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</si>
  <si>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</si>
  <si>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</si>
  <si>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</si>
  <si>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</si>
  <si>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</si>
  <si>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</si>
  <si>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</si>
  <si>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</si>
  <si>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</si>
  <si>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</si>
  <si>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</si>
  <si>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</si>
  <si>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</si>
  <si>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</si>
  <si>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</si>
  <si>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</si>
  <si>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</si>
  <si>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</si>
  <si>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</si>
  <si>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</si>
  <si>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</si>
  <si>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</si>
  <si>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</si>
  <si>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</si>
  <si>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</si>
  <si>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</si>
  <si>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</si>
  <si>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</si>
  <si>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</si>
  <si>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</si>
  <si>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</si>
  <si>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</si>
  <si>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</si>
  <si>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</si>
  <si>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</si>
  <si>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</si>
  <si>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</si>
  <si>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</si>
  <si>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</si>
  <si>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</si>
  <si>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</si>
  <si>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</si>
  <si>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</si>
  <si>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</si>
  <si>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</si>
  <si>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</si>
  <si>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</si>
  <si>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</si>
  <si>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</si>
  <si>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</si>
  <si>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</si>
  <si>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</si>
  <si>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</si>
  <si>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</si>
  <si>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</si>
  <si>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</si>
  <si>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</si>
  <si>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</si>
  <si>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</si>
  <si>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</si>
  <si>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</si>
  <si>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</si>
  <si>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</si>
  <si>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</si>
  <si>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</si>
  <si>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</si>
  <si>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</si>
  <si>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</si>
  <si>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</si>
  <si>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</si>
  <si>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</si>
  <si>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</si>
  <si>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</si>
  <si>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</si>
  <si>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</si>
  <si>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</si>
  <si>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</si>
  <si>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</si>
  <si>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</si>
  <si>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</si>
  <si>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</si>
  <si>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</si>
  <si>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</si>
  <si>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</si>
  <si>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</si>
  <si>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</si>
  <si>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</si>
  <si>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</si>
  <si>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</si>
  <si>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</si>
  <si>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</si>
  <si>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</si>
  <si>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</si>
  <si>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</si>
  <si>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</si>
  <si>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</si>
  <si>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</si>
  <si>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</si>
  <si>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</si>
  <si>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</si>
  <si>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</si>
  <si>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</si>
  <si>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</si>
  <si>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</si>
  <si>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</si>
  <si>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</si>
  <si>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</si>
  <si>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</si>
  <si>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</si>
  <si>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</si>
  <si>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</si>
  <si>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</si>
  <si>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</si>
  <si>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</si>
  <si>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</si>
  <si>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</si>
  <si>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</si>
  <si>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</si>
  <si>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</si>
  <si>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</si>
  <si>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</si>
  <si>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</si>
  <si>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</si>
  <si>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</si>
  <si>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</si>
  <si>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</si>
  <si>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</si>
  <si>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</si>
  <si>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</si>
  <si>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</si>
  <si>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</si>
  <si>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</si>
  <si>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</si>
  <si>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</si>
  <si>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</si>
  <si>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</si>
  <si>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</si>
  <si>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</si>
  <si>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</si>
  <si>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</si>
  <si>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</si>
  <si>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</si>
  <si>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</si>
  <si>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</si>
  <si>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</si>
  <si>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</si>
  <si>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</si>
  <si>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</si>
  <si>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</si>
  <si>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</si>
  <si>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</si>
  <si>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</si>
  <si>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</si>
  <si>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</si>
  <si>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</si>
  <si>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</si>
  <si>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</si>
  <si>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</si>
  <si>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</si>
  <si>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</si>
  <si>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</si>
  <si>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</si>
  <si>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</si>
  <si>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</si>
  <si>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</si>
  <si>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</si>
  <si>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</si>
  <si>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</si>
  <si>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</si>
  <si>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</si>
  <si>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</si>
  <si>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</si>
  <si>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</si>
  <si>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</si>
  <si>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</si>
  <si>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</si>
  <si>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</si>
  <si>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</si>
  <si>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</si>
  <si>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</si>
  <si>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</si>
  <si>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</si>
  <si>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</si>
  <si>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</si>
  <si>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</si>
  <si>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</si>
  <si>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</si>
  <si>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</si>
  <si>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</si>
  <si>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</si>
  <si>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</si>
  <si>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</si>
  <si>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</si>
  <si>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</si>
  <si>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</si>
  <si>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</si>
  <si>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</si>
  <si>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</si>
  <si>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</si>
  <si>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</si>
  <si>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</si>
  <si>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</si>
  <si>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</si>
  <si>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</si>
  <si>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</si>
  <si>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</si>
  <si>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</si>
  <si>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</si>
  <si>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</si>
  <si>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</si>
  <si>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</si>
  <si>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</si>
  <si>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</si>
  <si>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</si>
  <si>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</si>
  <si>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</si>
  <si>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</si>
  <si>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</si>
  <si>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</si>
  <si>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</si>
  <si>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</si>
  <si>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</si>
  <si>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</si>
  <si>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</si>
  <si>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</si>
  <si>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</si>
  <si>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</si>
  <si>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</si>
  <si>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</si>
  <si>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</si>
  <si>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</si>
  <si>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</si>
  <si>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</si>
  <si>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</si>
  <si>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</si>
  <si>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</si>
  <si>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</si>
  <si>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</si>
  <si>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</si>
  <si>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</si>
  <si>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</si>
  <si>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</si>
  <si>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</si>
  <si>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</si>
  <si>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</si>
  <si>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</si>
  <si>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</si>
  <si>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</si>
  <si>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</si>
  <si>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</si>
  <si>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</si>
  <si>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</si>
  <si>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</si>
  <si>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</si>
  <si>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</si>
  <si>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</si>
  <si>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</si>
  <si>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</si>
  <si>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</si>
  <si>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</si>
  <si>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</si>
  <si>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</si>
  <si>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</si>
  <si>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</si>
  <si>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</si>
  <si>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</si>
  <si>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</si>
  <si>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</si>
  <si>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</si>
  <si>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</si>
  <si>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</si>
  <si>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</si>
  <si>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</si>
  <si>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</si>
  <si>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</si>
  <si>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</si>
  <si>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</si>
  <si>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</si>
  <si>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</si>
  <si>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</si>
  <si>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</si>
  <si>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</si>
  <si>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</si>
  <si>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</si>
  <si>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</si>
  <si>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</si>
  <si>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</si>
  <si>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</si>
  <si>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</si>
  <si>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</si>
  <si>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</si>
  <si>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</si>
  <si>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</si>
  <si>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</si>
  <si>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</si>
  <si>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</si>
  <si>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</si>
  <si>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</si>
  <si>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</si>
  <si>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</si>
  <si>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</si>
  <si>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</si>
  <si>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</si>
  <si>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</si>
  <si>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</si>
  <si>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</si>
  <si>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</si>
  <si>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</si>
  <si>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</si>
  <si>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</si>
  <si>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</si>
  <si>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</si>
  <si>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</si>
  <si>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</si>
  <si>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</si>
  <si>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</si>
  <si>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</si>
  <si>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</si>
  <si>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</si>
  <si>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</si>
  <si>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</si>
  <si>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</si>
  <si>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</si>
  <si>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</si>
  <si>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</si>
  <si>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</si>
  <si>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</si>
  <si>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</si>
  <si>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</si>
  <si>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</si>
  <si>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</si>
  <si>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</si>
  <si>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</si>
  <si>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</si>
  <si>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</si>
  <si>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</si>
  <si>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</si>
  <si>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</si>
  <si>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</si>
  <si>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</si>
  <si>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</si>
  <si>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</si>
  <si>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</si>
  <si>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</si>
  <si>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</si>
  <si>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</si>
  <si>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</si>
  <si>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</si>
  <si>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</si>
  <si>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</si>
  <si>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</si>
  <si>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</si>
  <si>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</si>
  <si>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</si>
  <si>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</si>
  <si>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</si>
  <si>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</si>
  <si>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</si>
  <si>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</si>
  <si>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</si>
  <si>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</si>
  <si>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</si>
  <si>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</si>
  <si>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</si>
  <si>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</si>
  <si>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</si>
  <si>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</si>
  <si>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</si>
  <si>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</si>
  <si>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</si>
  <si>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</si>
  <si>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</si>
  <si>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</si>
  <si>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</si>
  <si>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</si>
  <si>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</si>
  <si>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</si>
  <si>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</si>
  <si>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</si>
  <si>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</si>
  <si>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</si>
  <si>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</si>
  <si>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</si>
  <si>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</si>
  <si>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</si>
  <si>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</si>
  <si>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</si>
  <si>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</si>
  <si>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</si>
  <si>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</si>
  <si>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</si>
  <si>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</si>
  <si>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</si>
  <si>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</si>
  <si>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</si>
  <si>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</si>
  <si>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</si>
  <si>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</si>
  <si>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</si>
  <si>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</si>
  <si>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</si>
  <si>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</si>
  <si>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</si>
  <si>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</si>
  <si>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</si>
  <si>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</si>
  <si>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</si>
  <si>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</si>
  <si>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</si>
  <si>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</si>
  <si>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</si>
  <si>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</si>
  <si>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</si>
  <si>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</si>
  <si>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</si>
  <si>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</si>
  <si>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</si>
  <si>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</si>
  <si>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</si>
  <si>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</si>
  <si>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</si>
  <si>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</si>
  <si>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</si>
  <si>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</si>
  <si>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</si>
  <si>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</si>
  <si>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</si>
  <si>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</si>
  <si>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</si>
  <si>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</si>
  <si>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</si>
  <si>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</si>
  <si>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</si>
  <si>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</si>
  <si>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</si>
  <si>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</si>
  <si>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</si>
  <si>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</si>
  <si>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</si>
  <si>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</si>
  <si>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</si>
  <si>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</si>
  <si>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</si>
  <si>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</si>
  <si>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</si>
  <si>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</si>
  <si>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</si>
  <si>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</si>
  <si>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</si>
  <si>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</si>
  <si>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</si>
  <si>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</si>
  <si>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</si>
  <si>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</si>
  <si>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</si>
  <si>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</si>
  <si>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</si>
  <si>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</si>
  <si>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</si>
  <si>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</si>
  <si>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</si>
  <si>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</si>
  <si>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</si>
  <si>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</si>
  <si>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</si>
  <si>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</si>
  <si>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</si>
  <si>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</si>
  <si>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</si>
  <si>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</si>
  <si>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</si>
  <si>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</si>
  <si>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</si>
  <si>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</si>
  <si>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</si>
  <si>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</si>
  <si>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</si>
  <si>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</si>
  <si>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</si>
  <si>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</si>
  <si>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</si>
  <si>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</si>
  <si>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</si>
  <si>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</si>
  <si>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</si>
  <si>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</si>
  <si>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</si>
  <si>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</si>
  <si>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</si>
  <si>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</si>
  <si>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</si>
  <si>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</si>
  <si>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</si>
  <si>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</si>
  <si>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</si>
  <si>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</si>
  <si>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</si>
  <si>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</si>
  <si>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</si>
  <si>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</si>
  <si>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</si>
  <si>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</si>
  <si>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</si>
  <si>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</si>
  <si>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</si>
  <si>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</si>
  <si>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</si>
  <si>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</si>
  <si>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</si>
  <si>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</si>
  <si>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</si>
  <si>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</si>
  <si>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</si>
  <si>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</si>
  <si>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</si>
  <si>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</si>
  <si>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</si>
  <si>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</si>
  <si>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</si>
  <si>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</si>
  <si>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</si>
  <si>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</si>
  <si>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</si>
  <si>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</si>
  <si>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</si>
  <si>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</si>
  <si>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</si>
  <si>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</si>
  <si>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</si>
  <si>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</si>
  <si>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</si>
  <si>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</si>
  <si>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</si>
  <si>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</si>
  <si>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</si>
  <si>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</si>
  <si>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</si>
  <si>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</si>
  <si>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</si>
  <si>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</si>
  <si>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</si>
  <si>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</si>
  <si>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</si>
  <si>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</si>
  <si>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</si>
  <si>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</si>
  <si>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</si>
  <si>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</si>
  <si>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</si>
  <si>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</si>
  <si>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</si>
  <si>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</si>
  <si>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</si>
  <si>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</si>
  <si>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</si>
  <si>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</si>
  <si>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</si>
  <si>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</si>
  <si>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</si>
  <si>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</si>
  <si>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</si>
  <si>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</si>
  <si>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</si>
  <si>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</si>
  <si>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</si>
  <si>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</si>
  <si>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</si>
  <si>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</si>
  <si>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</si>
  <si>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</si>
  <si>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</si>
  <si>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</si>
  <si>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</si>
  <si>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</si>
  <si>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</si>
  <si>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</si>
  <si>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</si>
  <si>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</si>
  <si>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</si>
  <si>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</si>
  <si>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</si>
  <si>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</si>
  <si>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</si>
  <si>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</si>
  <si>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</si>
  <si>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</si>
  <si>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</si>
  <si>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</si>
  <si>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</si>
  <si>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</si>
  <si>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</si>
  <si>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</si>
  <si>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</si>
  <si>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</si>
  <si>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</si>
  <si>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</si>
  <si>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</si>
  <si>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</si>
  <si>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</si>
  <si>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</si>
  <si>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</si>
  <si>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</si>
  <si>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</si>
  <si>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</si>
  <si>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</si>
  <si>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</si>
  <si>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</si>
  <si>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</si>
  <si>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</si>
  <si>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</si>
  <si>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</si>
  <si>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</si>
  <si>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</si>
  <si>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</si>
  <si>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</si>
  <si>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</si>
  <si>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</si>
  <si>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</si>
  <si>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</si>
  <si>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</si>
  <si>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</si>
  <si>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</si>
  <si>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</si>
  <si>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</si>
  <si>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</si>
  <si>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</si>
  <si>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</si>
  <si>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</si>
  <si>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</si>
  <si>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</si>
  <si>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</si>
  <si>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</si>
  <si>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</si>
  <si>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</si>
  <si>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</si>
  <si>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</si>
  <si>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</si>
  <si>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</si>
  <si>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</si>
  <si>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</si>
  <si>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</si>
  <si>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</si>
  <si>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</si>
  <si>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</si>
  <si>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</si>
  <si>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</si>
  <si>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</si>
  <si>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</si>
  <si>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</si>
  <si>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</si>
  <si>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</si>
  <si>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</si>
  <si>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</si>
  <si>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</si>
  <si>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</si>
  <si>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</si>
  <si>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</si>
  <si>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</si>
  <si>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</si>
  <si>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</si>
  <si>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</si>
  <si>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</si>
  <si>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</si>
  <si>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</si>
  <si>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</si>
  <si>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</si>
  <si>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</si>
  <si>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</si>
  <si>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</si>
  <si>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</si>
  <si>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</si>
  <si>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</si>
  <si>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</si>
  <si>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</si>
  <si>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</si>
  <si>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</si>
  <si>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</si>
  <si>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</si>
  <si>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</si>
  <si>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</si>
  <si>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</si>
  <si>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</si>
  <si>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</si>
  <si>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</si>
  <si>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</si>
  <si>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</si>
  <si>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</si>
  <si>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</si>
  <si>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</si>
  <si>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</si>
  <si>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</si>
  <si>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</si>
  <si>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</si>
  <si>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</si>
  <si>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</si>
  <si>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</si>
  <si>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</si>
  <si>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</si>
  <si>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</si>
  <si>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</si>
  <si>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</si>
  <si>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</si>
  <si>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</si>
  <si>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</si>
  <si>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</si>
  <si>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</si>
  <si>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</si>
  <si>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</si>
  <si>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</si>
  <si>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</si>
  <si>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</si>
  <si>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</si>
  <si>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</si>
  <si>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</si>
  <si>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</si>
  <si>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</si>
  <si>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</si>
  <si>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</si>
  <si>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</si>
  <si>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</si>
  <si>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</si>
  <si>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</si>
  <si>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</si>
  <si>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</si>
  <si>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</si>
  <si>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</si>
  <si>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</si>
  <si>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</si>
  <si>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</si>
  <si>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</si>
  <si>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</si>
  <si>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</si>
  <si>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</si>
  <si>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</si>
  <si>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</si>
  <si>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</si>
  <si>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</si>
  <si>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</si>
  <si>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</si>
  <si>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</si>
  <si>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</si>
  <si>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</si>
  <si>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</si>
  <si>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</si>
  <si>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</si>
  <si>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</si>
  <si>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</si>
  <si>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</si>
  <si>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</si>
  <si>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</si>
  <si>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</si>
  <si>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</si>
  <si>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</si>
  <si>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</si>
  <si>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</si>
  <si>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</si>
  <si>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</si>
  <si>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</si>
  <si>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</si>
  <si>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</si>
  <si>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</si>
  <si>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</si>
  <si>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</si>
  <si>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</si>
  <si>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</si>
  <si>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</si>
  <si>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</si>
  <si>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</si>
  <si>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</si>
  <si>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</si>
  <si>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</si>
  <si>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</si>
  <si>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</si>
  <si>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</si>
  <si>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</si>
  <si>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</si>
  <si>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</si>
  <si>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</si>
  <si>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</si>
  <si>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</si>
  <si>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</si>
  <si>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</si>
  <si>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</si>
  <si>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</si>
  <si>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</si>
  <si>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</si>
  <si>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</si>
  <si>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</si>
  <si>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</si>
  <si>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</si>
  <si>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</si>
  <si>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</si>
  <si>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</si>
  <si>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</si>
  <si>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</si>
  <si>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</si>
  <si>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</si>
  <si>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</si>
  <si>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</si>
  <si>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</si>
  <si>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</si>
  <si>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</si>
  <si>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</si>
  <si>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</si>
  <si>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</si>
  <si>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</si>
  <si>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</si>
  <si>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</si>
  <si>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</si>
  <si>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</si>
  <si>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</si>
  <si>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</si>
  <si>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</si>
  <si>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</si>
  <si>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</si>
  <si>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</si>
  <si>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</si>
  <si>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</si>
  <si>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</si>
  <si>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</si>
  <si>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</si>
  <si>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</si>
  <si>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</si>
  <si>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</si>
  <si>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</si>
  <si>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</si>
  <si>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</si>
  <si>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</si>
  <si>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</si>
  <si>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</si>
  <si>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</si>
  <si>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</si>
  <si>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</si>
  <si>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</si>
  <si>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</si>
  <si>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</si>
  <si>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</si>
  <si>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</si>
  <si>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</si>
  <si>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</si>
  <si>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</si>
  <si>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</si>
  <si>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</si>
  <si>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</si>
  <si>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</si>
  <si>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</si>
  <si>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</si>
  <si>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</si>
  <si>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</si>
  <si>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</si>
  <si>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</si>
  <si>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</si>
  <si>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</si>
  <si>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</si>
  <si>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</si>
  <si>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</si>
  <si>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</si>
  <si>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</si>
  <si>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</si>
  <si>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</si>
  <si>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</si>
  <si>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</si>
  <si>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</si>
  <si>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</si>
  <si>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</si>
  <si>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</si>
  <si>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</si>
  <si>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</si>
  <si>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</si>
  <si>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</si>
  <si>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</si>
  <si>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</si>
  <si>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</si>
  <si>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</si>
  <si>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</si>
  <si>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</si>
  <si>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</si>
  <si>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</si>
  <si>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</si>
  <si>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</si>
  <si>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</si>
  <si>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</si>
  <si>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</si>
  <si>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</si>
  <si>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</si>
  <si>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</si>
  <si>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</si>
  <si>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</si>
  <si>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</si>
  <si>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</si>
  <si>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</si>
  <si>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</si>
  <si>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</si>
  <si>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</si>
  <si>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</si>
  <si>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</si>
  <si>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</si>
  <si>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</si>
  <si>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</si>
  <si>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</si>
  <si>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</si>
  <si>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</si>
  <si>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</si>
  <si>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</si>
  <si>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</si>
  <si>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</si>
  <si>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</si>
  <si>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</si>
  <si>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</si>
  <si>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</si>
  <si>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</si>
  <si>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</si>
  <si>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</si>
  <si>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</si>
  <si>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</si>
  <si>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</si>
  <si>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</si>
  <si>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</si>
  <si>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</si>
  <si>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</si>
  <si>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</si>
  <si>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</si>
  <si>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</si>
  <si>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</si>
  <si>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</si>
  <si>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</si>
  <si>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</si>
  <si>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</si>
  <si>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</si>
  <si>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</si>
  <si>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</si>
  <si>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</si>
  <si>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</si>
  <si>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</si>
  <si>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</si>
  <si>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</si>
  <si>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</si>
  <si>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</si>
  <si>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</si>
  <si>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</si>
  <si>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</si>
  <si>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</si>
  <si>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</si>
  <si>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</si>
  <si>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</si>
  <si>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</si>
  <si>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</si>
  <si>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</si>
  <si>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</si>
  <si>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</si>
  <si>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</si>
  <si>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</si>
  <si>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</si>
  <si>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</si>
  <si>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</si>
  <si>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</si>
  <si>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</si>
  <si>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</si>
  <si>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</si>
  <si>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</si>
  <si>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</si>
  <si>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</si>
  <si>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</si>
  <si>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</si>
  <si>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</si>
  <si>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</si>
  <si>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</si>
  <si>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</si>
  <si>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</si>
  <si>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</si>
  <si>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</si>
  <si>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</si>
  <si>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</si>
  <si>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</si>
  <si>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</si>
  <si>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</si>
  <si>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</si>
  <si>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</si>
  <si>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</si>
  <si>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</si>
  <si>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</si>
  <si>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</si>
  <si>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</si>
  <si>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</si>
  <si>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</si>
  <si>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</si>
  <si>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</si>
  <si>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</si>
  <si>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</si>
  <si>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</si>
  <si>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</si>
  <si>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</si>
  <si>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</si>
  <si>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</si>
  <si>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</si>
  <si>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</si>
  <si>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</si>
  <si>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</si>
  <si>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</si>
  <si>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</si>
  <si>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</si>
  <si>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</si>
  <si>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</si>
  <si>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</si>
  <si>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</si>
  <si>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</si>
  <si>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</si>
  <si>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</si>
  <si>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</si>
  <si>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</si>
  <si>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</si>
  <si>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</si>
  <si>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</si>
  <si>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</si>
  <si>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</si>
  <si>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</si>
  <si>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</si>
  <si>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</si>
  <si>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</si>
  <si>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</si>
  <si>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</si>
  <si>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</si>
  <si>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</si>
  <si>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</si>
  <si>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</si>
  <si>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</si>
  <si>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</si>
  <si>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</si>
  <si>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</si>
  <si>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</si>
  <si>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</si>
  <si>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</si>
  <si>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</si>
  <si>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</si>
  <si>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</si>
  <si>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</si>
  <si>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</si>
  <si>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</si>
  <si>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</si>
  <si>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</si>
  <si>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</si>
  <si>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</si>
  <si>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</si>
  <si>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</si>
  <si>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</si>
  <si>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</si>
  <si>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</si>
  <si>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</si>
  <si>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</si>
  <si>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</si>
  <si>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</si>
  <si>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</si>
  <si>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</si>
  <si>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</si>
  <si>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</si>
  <si>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</si>
  <si>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</si>
  <si>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</si>
  <si>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</si>
  <si>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</si>
  <si>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</si>
  <si>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</si>
  <si>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</si>
  <si>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</si>
  <si>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</si>
  <si>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</si>
  <si>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</si>
  <si>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</si>
  <si>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</si>
  <si>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</si>
  <si>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</si>
  <si>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</si>
  <si>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</si>
  <si>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</si>
  <si>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</si>
  <si>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</si>
  <si>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</si>
  <si>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</si>
  <si>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</si>
  <si>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</si>
  <si>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</si>
  <si>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</si>
  <si>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</si>
  <si>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</si>
  <si>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</si>
  <si>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</si>
  <si>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</si>
  <si>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</si>
  <si>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</si>
  <si>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</si>
  <si>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</si>
  <si>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</si>
  <si>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</si>
  <si>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</si>
  <si>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</si>
  <si>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</si>
  <si>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</si>
  <si>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</si>
  <si>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</si>
  <si>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</si>
  <si>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</si>
  <si>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</si>
  <si>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</si>
  <si>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</si>
  <si>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</si>
  <si>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</si>
  <si>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</si>
  <si>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</si>
  <si>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</si>
  <si>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</si>
  <si>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</si>
  <si>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</si>
  <si>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</si>
  <si>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</si>
  <si>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</si>
  <si>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</si>
  <si>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</si>
  <si>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</si>
  <si>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</si>
  <si>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</si>
  <si>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</si>
  <si>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</si>
  <si>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</si>
  <si>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</si>
  <si>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</si>
  <si>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</si>
  <si>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</si>
  <si>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</si>
  <si>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</si>
  <si>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</si>
  <si>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</si>
  <si>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</si>
  <si>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</si>
  <si>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</si>
  <si>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</si>
  <si>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</si>
  <si>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</si>
  <si>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</si>
  <si>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</si>
  <si>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</si>
  <si>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</si>
  <si>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</si>
  <si>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</si>
  <si>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</si>
  <si>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</si>
  <si>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</si>
  <si>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</si>
  <si>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</si>
  <si>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</si>
  <si>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</si>
  <si>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</si>
  <si>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</si>
  <si>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</si>
  <si>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</si>
  <si>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</si>
  <si>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</si>
  <si>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</si>
  <si>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</si>
  <si>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</si>
  <si>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</si>
  <si>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</si>
  <si>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</si>
  <si>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</si>
  <si>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</si>
  <si>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</si>
  <si>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</si>
  <si>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</si>
  <si>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</si>
  <si>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</si>
  <si>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</si>
  <si>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</si>
  <si>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</si>
  <si>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</si>
  <si>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</si>
  <si>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</si>
  <si>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</si>
  <si>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</si>
  <si>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</si>
  <si>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</si>
  <si>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</si>
  <si>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</si>
  <si>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</si>
  <si>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</si>
  <si>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</si>
  <si>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</si>
  <si>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</si>
  <si>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</si>
  <si>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</si>
  <si>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</si>
  <si>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</si>
  <si>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</si>
  <si>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</si>
  <si>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</si>
  <si>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</si>
  <si>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</si>
  <si>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</si>
  <si>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</si>
  <si>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</si>
  <si>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</si>
  <si>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</si>
  <si>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</si>
  <si>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</si>
  <si>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</si>
  <si>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</si>
  <si>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</si>
  <si>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</si>
  <si>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</si>
  <si>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</si>
  <si>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</si>
  <si>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</si>
  <si>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</si>
  <si>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</si>
  <si>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</si>
  <si>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</si>
  <si>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</si>
  <si>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</si>
  <si>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</si>
  <si>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</si>
  <si>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</si>
  <si>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</si>
  <si>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</si>
  <si>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</si>
  <si>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</si>
  <si>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</si>
  <si>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</si>
  <si>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</si>
  <si>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</si>
  <si>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</si>
  <si>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</si>
  <si>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</si>
  <si>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</si>
  <si>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</si>
  <si>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</si>
  <si>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</si>
  <si>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</si>
  <si>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</si>
  <si>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</si>
  <si>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</si>
  <si>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</si>
  <si>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</si>
  <si>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</si>
  <si>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</si>
  <si>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</si>
  <si>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</si>
  <si>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</si>
  <si>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</si>
  <si>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</si>
  <si>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</si>
  <si>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</si>
  <si>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</si>
  <si>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</si>
  <si>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</si>
  <si>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</si>
  <si>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</si>
  <si>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</si>
  <si>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</si>
  <si>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</si>
  <si>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</si>
  <si>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</si>
  <si>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</si>
  <si>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</si>
  <si>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</si>
  <si>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</si>
  <si>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</si>
  <si>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</si>
  <si>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</si>
  <si>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</si>
  <si>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</si>
  <si>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</si>
  <si>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</si>
  <si>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</si>
  <si>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</si>
  <si>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</si>
  <si>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</si>
  <si>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</si>
  <si>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</si>
  <si>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</si>
  <si>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</si>
  <si>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</si>
  <si>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</si>
  <si>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</si>
  <si>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</si>
  <si>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</si>
  <si>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</si>
  <si>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</si>
  <si>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</si>
  <si>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</si>
  <si>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</si>
  <si>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</si>
  <si>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</si>
  <si>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</si>
  <si>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</si>
  <si>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</si>
  <si>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</si>
  <si>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</si>
  <si>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</si>
  <si>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</si>
  <si>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</si>
  <si>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</si>
  <si>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</si>
  <si>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</si>
  <si>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</si>
  <si>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</si>
  <si>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</si>
  <si>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</si>
  <si>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</si>
  <si>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</si>
  <si>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</si>
  <si>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</si>
  <si>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</si>
  <si>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</si>
  <si>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</si>
  <si>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</si>
  <si>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</si>
  <si>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</si>
  <si>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</si>
  <si>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</si>
  <si>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</si>
  <si>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</si>
  <si>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</si>
  <si>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</si>
  <si>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</si>
  <si>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</si>
  <si>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</si>
  <si>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</si>
  <si>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</si>
  <si>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</si>
  <si>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</si>
  <si>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</si>
  <si>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</si>
  <si>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</si>
  <si>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</si>
  <si>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</si>
  <si>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</si>
  <si>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</si>
  <si>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</si>
  <si>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</si>
  <si>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</si>
  <si>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</si>
  <si>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</si>
  <si>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</si>
  <si>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</si>
  <si>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</si>
  <si>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</si>
  <si>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</si>
  <si>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</si>
  <si>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</si>
  <si>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</si>
  <si>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</si>
  <si>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</si>
  <si>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</si>
  <si>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</si>
  <si>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</si>
  <si>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</si>
  <si>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</si>
  <si>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</si>
  <si>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</si>
  <si>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</si>
  <si>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</si>
  <si>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</si>
  <si>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</si>
  <si>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</si>
  <si>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</si>
  <si>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</si>
  <si>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</si>
  <si>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</si>
  <si>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</si>
  <si>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</si>
  <si>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</si>
  <si>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</si>
  <si>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</si>
  <si>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</si>
  <si>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</si>
  <si>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</si>
  <si>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</si>
  <si>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</si>
  <si>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</si>
  <si>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</si>
  <si>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</si>
  <si>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</si>
  <si>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</si>
  <si>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</si>
  <si>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</si>
  <si>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</si>
  <si>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</si>
  <si>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</si>
  <si>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</si>
  <si>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</si>
  <si>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</si>
  <si>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</si>
  <si>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</si>
  <si>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</si>
  <si>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</si>
  <si>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</si>
  <si>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</si>
  <si>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</si>
  <si>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</si>
  <si>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</si>
  <si>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</si>
  <si>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</si>
  <si>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</si>
  <si>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</si>
  <si>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</si>
  <si>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</si>
  <si>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</si>
  <si>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</si>
  <si>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</si>
  <si>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</si>
  <si>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</si>
  <si>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</si>
  <si>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</si>
  <si>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</si>
  <si>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</si>
  <si>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</si>
  <si>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</si>
  <si>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</si>
  <si>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</si>
  <si>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</si>
  <si>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</si>
  <si>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</si>
  <si>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</si>
  <si>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</si>
  <si>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</si>
  <si>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</si>
  <si>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</si>
  <si>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</si>
  <si>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</si>
  <si>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</si>
  <si>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</si>
  <si>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</si>
  <si>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</si>
  <si>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</si>
  <si>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</si>
  <si>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</si>
  <si>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</si>
  <si>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</si>
  <si>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</si>
  <si>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</si>
  <si>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</si>
  <si>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</si>
  <si>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</si>
  <si>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</si>
  <si>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</si>
  <si>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</si>
  <si>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</si>
  <si>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</si>
  <si>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</si>
  <si>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</si>
  <si>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</si>
  <si>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</si>
  <si>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</si>
  <si>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</si>
  <si>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</si>
  <si>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</si>
  <si>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</si>
  <si>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</si>
  <si>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</si>
  <si>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</si>
  <si>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</si>
  <si>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</si>
  <si>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</si>
  <si>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</si>
  <si>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</si>
  <si>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</si>
  <si>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</si>
  <si>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</si>
  <si>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</si>
  <si>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</si>
  <si>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</si>
  <si>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</si>
  <si>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</si>
  <si>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</si>
  <si>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</si>
  <si>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</si>
  <si>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</si>
  <si>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</si>
  <si>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</si>
  <si>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</si>
  <si>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</si>
  <si>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</si>
  <si>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</si>
  <si>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</si>
  <si>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</si>
  <si>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</si>
  <si>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</si>
  <si>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</si>
  <si>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</si>
  <si>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</si>
  <si>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</si>
  <si>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</si>
  <si>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</si>
  <si>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</si>
  <si>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</si>
  <si>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</si>
  <si>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</si>
  <si>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</si>
  <si>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</si>
  <si>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</si>
  <si>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</si>
  <si>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</si>
  <si>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</si>
  <si>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</si>
  <si>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</si>
  <si>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</si>
  <si>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</si>
  <si>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</si>
  <si>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</si>
  <si>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</si>
  <si>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</si>
  <si>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</si>
  <si>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</si>
  <si>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</si>
  <si>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</si>
  <si>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</si>
  <si>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</si>
  <si>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</si>
  <si>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</si>
  <si>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</si>
  <si>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</si>
  <si>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</si>
  <si>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</si>
  <si>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</si>
  <si>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</si>
  <si>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</si>
  <si>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</si>
  <si>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</si>
  <si>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</si>
  <si>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</si>
  <si>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</si>
  <si>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</si>
  <si>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</si>
  <si>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</si>
  <si>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</si>
  <si>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</si>
  <si>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</si>
  <si>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</si>
  <si>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</si>
  <si>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</si>
  <si>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</si>
  <si>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</si>
  <si>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</si>
  <si>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</si>
  <si>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</si>
  <si>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</si>
  <si>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</si>
  <si>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</si>
  <si>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</si>
  <si>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</si>
  <si>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</si>
  <si>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</si>
  <si>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</si>
  <si>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</si>
  <si>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</si>
  <si>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</si>
  <si>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</si>
  <si>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</si>
  <si>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</si>
  <si>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</si>
  <si>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</si>
  <si>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</si>
  <si>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</si>
  <si>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</si>
  <si>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</si>
  <si>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</si>
  <si>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</si>
  <si>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</si>
  <si>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</si>
  <si>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</si>
  <si>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</si>
  <si>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</si>
  <si>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</si>
  <si>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</si>
  <si>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</si>
  <si>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</si>
  <si>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</si>
  <si>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</si>
  <si>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</si>
  <si>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</si>
  <si>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</si>
  <si>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</si>
  <si>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</si>
  <si>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</si>
  <si>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</si>
  <si>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</si>
  <si>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</si>
  <si>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</si>
  <si>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</si>
  <si>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</si>
  <si>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</si>
  <si>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</si>
  <si>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</si>
  <si>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</si>
  <si>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</si>
  <si>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</si>
  <si>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</si>
  <si>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</si>
  <si>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</si>
  <si>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</si>
  <si>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</si>
  <si>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</si>
  <si>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</si>
  <si>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</si>
  <si>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</si>
  <si>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</si>
  <si>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</si>
  <si>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</si>
  <si>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</si>
  <si>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</si>
  <si>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</si>
  <si>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</si>
  <si>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</si>
  <si>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</si>
  <si>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</si>
  <si>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</si>
  <si>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</si>
  <si>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</si>
  <si>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</si>
  <si>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</si>
  <si>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</si>
  <si>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</si>
  <si>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</si>
  <si>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</si>
  <si>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</si>
  <si>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</si>
  <si>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</si>
  <si>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</si>
  <si>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</si>
  <si>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</si>
  <si>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</si>
  <si>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</si>
  <si>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</si>
  <si>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</si>
  <si>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</si>
  <si>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</si>
  <si>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</si>
  <si>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</si>
  <si>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</si>
  <si>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</si>
  <si>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</si>
  <si>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</si>
  <si>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</si>
  <si>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</si>
  <si>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</si>
  <si>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</si>
  <si>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</si>
  <si>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</si>
  <si>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</si>
  <si>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</si>
  <si>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</si>
  <si>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</si>
  <si>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</si>
  <si>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</si>
  <si>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</si>
  <si>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</si>
  <si>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</si>
  <si>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</si>
  <si>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</si>
  <si>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</si>
  <si>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</si>
  <si>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</si>
  <si>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</si>
  <si>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</si>
  <si>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</si>
  <si>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</si>
  <si>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</si>
  <si>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</si>
  <si>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</si>
  <si>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</si>
  <si>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</si>
  <si>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</si>
  <si>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</si>
  <si>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</si>
  <si>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</si>
  <si>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</si>
  <si>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</si>
  <si>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</si>
  <si>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</si>
  <si>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</si>
  <si>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</si>
  <si>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</si>
  <si>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</si>
  <si>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</si>
  <si>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</si>
  <si>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</si>
  <si>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</si>
  <si>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</si>
  <si>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</si>
  <si>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</si>
  <si>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</si>
  <si>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</si>
  <si>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</si>
  <si>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</si>
  <si>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</si>
  <si>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</si>
  <si>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</si>
  <si>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</si>
  <si>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</si>
  <si>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</si>
  <si>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</si>
  <si>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</si>
  <si>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</si>
  <si>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</si>
  <si>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</si>
  <si>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</si>
  <si>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</si>
  <si>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</si>
  <si>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</si>
  <si>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</si>
  <si>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</si>
  <si>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</si>
  <si>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</si>
  <si>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</si>
  <si>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</si>
  <si>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</si>
  <si>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</si>
  <si>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</si>
  <si>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</si>
  <si>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</si>
  <si>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</si>
  <si>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</si>
  <si>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</si>
  <si>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</si>
  <si>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</si>
  <si>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</si>
  <si>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</si>
  <si>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</si>
  <si>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</si>
  <si>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</si>
  <si>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</si>
  <si>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</si>
  <si>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</si>
  <si>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</si>
  <si>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</si>
  <si>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</si>
  <si>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</si>
  <si>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</si>
  <si>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</si>
  <si>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</si>
  <si>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</si>
  <si>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</si>
  <si>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</si>
  <si>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</si>
  <si>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</si>
  <si>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</si>
  <si>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</si>
  <si>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</si>
  <si>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</si>
  <si>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</si>
  <si>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</si>
  <si>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</si>
  <si>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</si>
  <si>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</si>
  <si>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</si>
  <si>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</si>
  <si>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</si>
  <si>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</si>
  <si>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</si>
  <si>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</si>
  <si>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</si>
  <si>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</si>
  <si>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</si>
  <si>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</si>
  <si>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</si>
  <si>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</si>
  <si>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</si>
  <si>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</si>
  <si>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</si>
  <si>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</si>
  <si>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</si>
  <si>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</si>
  <si>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</si>
  <si>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</si>
  <si>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</si>
  <si>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</si>
  <si>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</si>
  <si>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</si>
  <si>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</si>
  <si>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</si>
  <si>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</si>
  <si>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</si>
  <si>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</si>
  <si>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</si>
  <si>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</si>
  <si>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</si>
  <si>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</si>
  <si>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</si>
  <si>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</si>
  <si>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</si>
  <si>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</si>
  <si>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</si>
  <si>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</si>
  <si>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</si>
  <si>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</si>
  <si>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</si>
  <si>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</si>
  <si>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</si>
  <si>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</si>
  <si>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</si>
  <si>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</si>
  <si>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</si>
  <si>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</si>
  <si>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</si>
  <si>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</si>
  <si>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</si>
  <si>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</si>
  <si>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</si>
  <si>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</si>
  <si>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</si>
  <si>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</si>
  <si>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</si>
  <si>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</si>
  <si>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</si>
  <si>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</si>
  <si>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</si>
  <si>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</si>
  <si>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</si>
  <si>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</si>
  <si>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</si>
  <si>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</si>
  <si>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</si>
  <si>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</si>
  <si>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</si>
  <si>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</si>
  <si>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</si>
  <si>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</si>
  <si>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</si>
  <si>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</si>
  <si>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</si>
  <si>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</si>
  <si>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</si>
  <si>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</si>
  <si>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</si>
  <si>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</si>
  <si>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</si>
  <si>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</si>
  <si>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</si>
  <si>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</si>
  <si>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</si>
  <si>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</si>
  <si>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</si>
  <si>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</si>
  <si>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</si>
  <si>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</si>
  <si>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</si>
  <si>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</si>
  <si>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</si>
  <si>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</si>
  <si>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</si>
  <si>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</si>
  <si>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</si>
  <si>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</si>
  <si>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</si>
  <si>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</si>
  <si>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</si>
  <si>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</si>
  <si>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</si>
  <si>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</si>
  <si>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</si>
  <si>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</si>
  <si>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</si>
  <si>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</si>
  <si>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</si>
  <si>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</si>
  <si>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</si>
  <si>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</si>
  <si>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</si>
  <si>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</si>
  <si>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</si>
  <si>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</si>
  <si>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</si>
  <si>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</si>
  <si>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</si>
  <si>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</si>
  <si>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</si>
  <si>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</si>
  <si>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</si>
  <si>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</si>
  <si>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</si>
  <si>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</si>
  <si>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</si>
  <si>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</si>
  <si>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</si>
  <si>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</si>
  <si>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</si>
  <si>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</si>
  <si>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</si>
  <si>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</si>
  <si>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</si>
  <si>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</si>
  <si>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</si>
  <si>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</si>
  <si>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</si>
  <si>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</si>
  <si>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</si>
  <si>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</si>
  <si>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</si>
  <si>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</si>
  <si>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</si>
  <si>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</si>
  <si>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</si>
  <si>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</si>
  <si>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</si>
  <si>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</si>
  <si>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</si>
  <si>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</si>
  <si>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</si>
  <si>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</si>
  <si>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</si>
  <si>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</si>
  <si>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</si>
  <si>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</si>
  <si>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</si>
  <si>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</si>
  <si>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</si>
  <si>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</si>
  <si>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</si>
  <si>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</si>
  <si>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</si>
  <si>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</si>
  <si>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</si>
  <si>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</si>
  <si>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</si>
  <si>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</si>
  <si>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</si>
  <si>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</si>
  <si>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</si>
  <si>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</si>
  <si>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</si>
  <si>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</si>
  <si>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</si>
  <si>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</si>
  <si>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</si>
  <si>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</si>
  <si>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</si>
  <si>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</si>
  <si>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</si>
  <si>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</si>
  <si>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</si>
  <si>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</si>
  <si>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</si>
  <si>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</si>
  <si>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</si>
  <si>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</si>
  <si>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</si>
  <si>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</si>
  <si>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</si>
  <si>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</si>
  <si>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</si>
  <si>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</si>
  <si>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</si>
  <si>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</si>
  <si>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</si>
  <si>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</si>
  <si>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</si>
  <si>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</si>
  <si>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</si>
  <si>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</si>
  <si>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</si>
  <si>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</si>
  <si>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</si>
  <si>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</si>
  <si>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</si>
  <si>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</si>
  <si>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</si>
  <si>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</si>
  <si>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</si>
  <si>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</si>
  <si>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</si>
  <si>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</si>
  <si>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</si>
  <si>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</si>
  <si>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</si>
  <si>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</si>
  <si>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</si>
  <si>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</si>
  <si>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</si>
  <si>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</si>
  <si>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</si>
  <si>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</si>
  <si>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</si>
  <si>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</si>
  <si>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</si>
  <si>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</si>
  <si>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</si>
  <si>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</si>
  <si>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</si>
  <si>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</si>
  <si>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</si>
  <si>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</si>
  <si>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</si>
  <si>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</si>
  <si>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</si>
  <si>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</si>
  <si>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</si>
  <si>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</si>
  <si>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</si>
  <si>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</si>
  <si>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</si>
  <si>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</si>
  <si>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</si>
  <si>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</si>
  <si>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</si>
  <si>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</si>
  <si>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</si>
  <si>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</si>
  <si>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</si>
  <si>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</si>
  <si>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</si>
  <si>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</si>
  <si>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</si>
  <si>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</si>
  <si>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</si>
  <si>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</si>
  <si>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</si>
  <si>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</si>
  <si>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</si>
  <si>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</si>
  <si>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</si>
  <si>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</si>
  <si>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</si>
  <si>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</si>
  <si>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</si>
  <si>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</si>
  <si>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</si>
  <si>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</si>
  <si>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</si>
  <si>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</si>
  <si>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</si>
  <si>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</si>
  <si>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</si>
  <si>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</si>
  <si>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</si>
  <si>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</si>
  <si>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</si>
  <si>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</si>
  <si>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</si>
  <si>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</si>
  <si>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</si>
  <si>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</si>
  <si>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</si>
  <si>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</si>
  <si>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</si>
  <si>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</si>
  <si>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</si>
  <si>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</si>
  <si>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</si>
  <si>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</si>
  <si>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</si>
  <si>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</si>
  <si>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</si>
  <si>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</si>
  <si>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</si>
  <si>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</si>
  <si>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</si>
  <si>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</si>
  <si>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</si>
  <si>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</si>
  <si>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</si>
  <si>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</si>
  <si>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</si>
  <si>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</si>
  <si>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</si>
  <si>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</si>
  <si>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</si>
  <si>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</si>
  <si>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</si>
  <si>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</si>
  <si>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</si>
  <si>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</si>
  <si>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</si>
  <si>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</si>
  <si>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</si>
  <si>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</si>
  <si>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</si>
  <si>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</si>
  <si>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</si>
  <si>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</si>
  <si>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</si>
  <si>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</si>
  <si>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</si>
  <si>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</si>
  <si>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</si>
  <si>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</si>
  <si>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</si>
  <si>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</si>
  <si>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</si>
  <si>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</si>
  <si>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</si>
  <si>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</si>
  <si>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</si>
  <si>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</si>
  <si>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</si>
  <si>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</si>
  <si>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</si>
  <si>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</si>
  <si>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</si>
  <si>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</si>
  <si>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</si>
  <si>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</si>
  <si>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</si>
  <si>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</si>
  <si>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</si>
  <si>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</si>
  <si>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</si>
  <si>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</si>
  <si>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</si>
  <si>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</si>
  <si>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</si>
  <si>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</si>
  <si>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</si>
  <si>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</si>
  <si>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</si>
  <si>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</si>
  <si>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</si>
  <si>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</si>
  <si>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</si>
  <si>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</si>
  <si>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</si>
  <si>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</si>
  <si>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</si>
  <si>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</si>
  <si>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</si>
  <si>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</si>
  <si>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</si>
  <si>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</si>
  <si>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</si>
  <si>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</si>
  <si>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</si>
  <si>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</si>
  <si>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</si>
  <si>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</si>
  <si>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</si>
  <si>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</si>
  <si>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</si>
  <si>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</si>
  <si>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</si>
  <si>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</si>
  <si>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</si>
  <si>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</si>
  <si>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</si>
  <si>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</si>
  <si>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</si>
  <si>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</si>
  <si>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</si>
  <si>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</si>
  <si>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</si>
  <si>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</si>
  <si>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</si>
  <si>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</si>
  <si>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</si>
  <si>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</si>
  <si>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</si>
  <si>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</si>
  <si>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</si>
  <si>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</si>
  <si>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</si>
  <si>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</si>
  <si>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</si>
  <si>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</si>
  <si>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</si>
  <si>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</si>
  <si>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</si>
  <si>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</si>
  <si>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</si>
  <si>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</si>
  <si>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</si>
  <si>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</si>
  <si>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</si>
  <si>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</si>
  <si>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</si>
  <si>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</si>
  <si>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</si>
  <si>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</si>
  <si>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</si>
  <si>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</si>
  <si>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</si>
  <si>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</si>
  <si>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</si>
  <si>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</si>
  <si>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</si>
  <si>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</si>
  <si>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</si>
  <si>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</si>
  <si>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</si>
  <si>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</si>
  <si>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</si>
  <si>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</si>
  <si>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</si>
  <si>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</si>
  <si>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</si>
  <si>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</si>
  <si>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</si>
  <si>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</si>
  <si>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</si>
  <si>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</si>
  <si>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</si>
  <si>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</si>
  <si>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</si>
  <si>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</si>
  <si>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</si>
  <si>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</si>
  <si>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</si>
  <si>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</si>
  <si>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</si>
  <si>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</si>
  <si>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</si>
  <si>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</si>
  <si>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</si>
  <si>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</si>
  <si>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</si>
  <si>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</si>
  <si>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</si>
  <si>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</si>
  <si>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</si>
  <si>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</si>
  <si>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</si>
  <si>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</si>
  <si>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</si>
  <si>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</si>
  <si>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</si>
  <si>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</si>
  <si>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</si>
  <si>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</si>
  <si>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</si>
  <si>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</si>
  <si>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</si>
  <si>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</si>
  <si>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</si>
  <si>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</si>
  <si>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</si>
  <si>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</si>
  <si>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</si>
  <si>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</si>
  <si>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</si>
  <si>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</si>
  <si>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</si>
  <si>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</si>
  <si>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</si>
  <si>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</si>
  <si>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</si>
  <si>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</si>
  <si>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</si>
  <si>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</si>
  <si>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</si>
  <si>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</si>
  <si>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</si>
  <si>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</si>
  <si>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</si>
  <si>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</si>
  <si>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</si>
  <si>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</si>
  <si>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</si>
  <si>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</si>
  <si>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</si>
  <si>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</si>
  <si>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</si>
  <si>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</si>
  <si>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</si>
  <si>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</si>
  <si>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</si>
  <si>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</si>
  <si>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</si>
  <si>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</si>
  <si>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</si>
  <si>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</si>
  <si>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</si>
  <si>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</si>
  <si>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</si>
  <si>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</si>
  <si>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</si>
  <si>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</si>
  <si>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</si>
  <si>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</si>
  <si>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</si>
  <si>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</si>
  <si>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</si>
  <si>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</si>
  <si>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</si>
  <si>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</si>
  <si>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</si>
  <si>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</si>
  <si>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</si>
  <si>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</si>
  <si>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</si>
  <si>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</si>
  <si>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</si>
  <si>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</si>
  <si>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</si>
  <si>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</si>
  <si>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</si>
  <si>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</si>
  <si>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</si>
  <si>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</si>
  <si>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</si>
  <si>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</si>
  <si>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</si>
  <si>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</si>
  <si>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</si>
  <si>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</si>
  <si>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</si>
  <si>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</si>
  <si>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</si>
  <si>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</si>
  <si>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</si>
  <si>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</si>
  <si>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</si>
  <si>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</si>
  <si>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</si>
  <si>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</si>
  <si>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</si>
  <si>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</si>
  <si>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</si>
  <si>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</si>
  <si>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</si>
  <si>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</si>
  <si>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</si>
  <si>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</si>
  <si>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</si>
  <si>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</si>
  <si>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</si>
  <si>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</si>
  <si>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</si>
  <si>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</si>
  <si>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</si>
  <si>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</si>
  <si>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</si>
  <si>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</si>
  <si>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</si>
  <si>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</si>
  <si>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</si>
  <si>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</si>
  <si>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</si>
  <si>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</si>
  <si>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</si>
  <si>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</si>
  <si>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</si>
  <si>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</si>
  <si>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</si>
  <si>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</si>
  <si>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</si>
  <si>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</si>
  <si>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</si>
  <si>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</si>
  <si>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</si>
  <si>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</si>
  <si>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</si>
  <si>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</si>
  <si>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</si>
  <si>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</si>
  <si>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</si>
  <si>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</si>
  <si>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</si>
  <si>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</si>
  <si>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</si>
  <si>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</si>
  <si>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</si>
  <si>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</si>
  <si>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</si>
  <si>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</si>
  <si>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</si>
  <si>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</si>
  <si>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</si>
  <si>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</si>
  <si>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</si>
  <si>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</si>
  <si>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</si>
  <si>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</si>
  <si>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</si>
  <si>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</si>
  <si>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</si>
  <si>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</si>
  <si>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</si>
  <si>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</si>
  <si>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</si>
  <si>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</si>
  <si>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</si>
  <si>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</si>
  <si>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</si>
  <si>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</si>
  <si>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</si>
  <si>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</si>
  <si>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</si>
  <si>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</si>
  <si>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</si>
  <si>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</si>
  <si>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</si>
  <si>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</si>
  <si>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</si>
  <si>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</si>
  <si>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</si>
  <si>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</si>
  <si>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</si>
  <si>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</si>
  <si>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</si>
  <si>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</si>
  <si>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</si>
  <si>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</si>
  <si>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</si>
  <si>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</si>
  <si>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</si>
  <si>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</si>
  <si>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</si>
  <si>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</si>
  <si>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</si>
  <si>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</si>
  <si>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</si>
  <si>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</si>
  <si>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</si>
  <si>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</si>
  <si>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</si>
  <si>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</si>
  <si>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</si>
  <si>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</si>
  <si>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</si>
  <si>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</si>
  <si>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</si>
  <si>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</si>
  <si>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</si>
  <si>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</si>
  <si>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</si>
  <si>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</si>
  <si>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</si>
  <si>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</si>
  <si>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</si>
  <si>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</si>
  <si>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</si>
  <si>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</si>
  <si>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</si>
  <si>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</si>
  <si>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</si>
  <si>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</si>
  <si>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</si>
  <si>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</si>
  <si>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</si>
  <si>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</si>
  <si>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</si>
  <si>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</si>
  <si>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</si>
  <si>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</si>
  <si>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</si>
  <si>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</si>
  <si>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</si>
  <si>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</si>
  <si>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</si>
  <si>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</si>
  <si>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</si>
  <si>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</si>
  <si>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</si>
  <si>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</si>
  <si>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</si>
  <si>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</si>
  <si>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</si>
  <si>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</si>
  <si>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</si>
  <si>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</si>
  <si>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</si>
  <si>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</si>
  <si>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</si>
  <si>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</si>
  <si>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</si>
  <si>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</si>
  <si>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</si>
  <si>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</si>
  <si>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</si>
  <si>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</si>
  <si>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</si>
  <si>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</si>
  <si>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</si>
  <si>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</si>
  <si>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</si>
  <si>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</si>
  <si>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</si>
  <si>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</si>
  <si>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</si>
  <si>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</si>
  <si>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</si>
  <si>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</si>
  <si>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</si>
  <si>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</si>
  <si>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</si>
  <si>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</si>
  <si>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</si>
  <si>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</si>
  <si>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</si>
  <si>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</si>
  <si>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</si>
  <si>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</si>
  <si>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</si>
  <si>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</si>
  <si>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</si>
  <si>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</si>
  <si>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</si>
  <si>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</si>
  <si>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</si>
  <si>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</si>
  <si>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</si>
  <si>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</si>
  <si>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</si>
  <si>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</si>
  <si>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</si>
  <si>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</si>
  <si>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</si>
  <si>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</si>
  <si>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</si>
  <si>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</si>
  <si>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</si>
  <si>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</si>
  <si>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</si>
  <si>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</si>
  <si>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</si>
  <si>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</si>
  <si>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</si>
  <si>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</si>
  <si>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</si>
  <si>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</si>
  <si>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</si>
  <si>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</si>
  <si>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</si>
  <si>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</si>
  <si>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</si>
  <si>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</si>
  <si>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</si>
  <si>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</si>
  <si>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</si>
  <si>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</si>
  <si>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</si>
  <si>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</si>
  <si>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</si>
  <si>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</si>
  <si>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</si>
  <si>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</si>
  <si>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</si>
  <si>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</si>
  <si>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</si>
  <si>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</si>
  <si>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</si>
  <si>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</si>
  <si>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</si>
  <si>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</si>
  <si>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</si>
  <si>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</si>
  <si>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</si>
  <si>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</si>
  <si>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</si>
  <si>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</si>
  <si>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</si>
  <si>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</si>
  <si>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</si>
  <si>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</si>
  <si>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</si>
  <si>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</si>
  <si>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</si>
  <si>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</si>
  <si>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</si>
  <si>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</si>
  <si>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</si>
  <si>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</si>
  <si>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</si>
  <si>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</si>
  <si>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</si>
  <si>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</si>
  <si>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</si>
  <si>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</si>
  <si>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</si>
  <si>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</si>
  <si>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</si>
  <si>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</si>
  <si>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</si>
  <si>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</si>
  <si>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</si>
  <si>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</si>
  <si>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</si>
  <si>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</si>
  <si>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</si>
  <si>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</si>
  <si>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</si>
  <si>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</si>
  <si>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</si>
  <si>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</si>
  <si>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</si>
  <si>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</si>
  <si>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</si>
  <si>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</si>
  <si>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</si>
  <si>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</si>
  <si>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</si>
  <si>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</si>
  <si>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</si>
  <si>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</si>
  <si>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</si>
  <si>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</si>
  <si>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</si>
  <si>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</si>
  <si>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</si>
  <si>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</si>
  <si>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</si>
  <si>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</si>
  <si>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</si>
  <si>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</si>
  <si>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</si>
  <si>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</si>
  <si>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</si>
  <si>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</si>
  <si>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</si>
  <si>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</si>
  <si>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</si>
  <si>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</si>
  <si>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</si>
  <si>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</si>
  <si>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</si>
  <si>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</si>
  <si>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</si>
  <si>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</si>
  <si>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</si>
  <si>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</si>
  <si>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</si>
  <si>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</si>
  <si>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</si>
  <si>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</si>
  <si>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</si>
  <si>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</si>
  <si>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</si>
  <si>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</si>
  <si>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</si>
  <si>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</si>
  <si>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</si>
  <si>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</si>
  <si>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</si>
  <si>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</si>
  <si>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</si>
  <si>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</si>
  <si>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</si>
  <si>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</si>
  <si>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</si>
  <si>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</si>
  <si>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</si>
  <si>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</si>
  <si>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</si>
  <si>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</si>
  <si>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</si>
  <si>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</si>
  <si>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</si>
  <si>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</si>
  <si>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</si>
  <si>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</si>
  <si>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</si>
  <si>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</si>
  <si>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</si>
  <si>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</si>
  <si>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</si>
  <si>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</si>
  <si>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</si>
  <si>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</si>
  <si>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</si>
  <si>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</si>
  <si>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</si>
  <si>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</si>
  <si>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</si>
  <si>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</si>
  <si>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</si>
  <si>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</si>
  <si>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</si>
  <si>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</si>
  <si>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</si>
  <si>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</si>
  <si>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</si>
  <si>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</si>
  <si>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</si>
  <si>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</si>
  <si>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</si>
  <si>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</si>
  <si>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</si>
  <si>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</si>
  <si>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</si>
  <si>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</si>
  <si>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</si>
  <si>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</si>
  <si>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</si>
  <si>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</si>
  <si>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</si>
  <si>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</si>
  <si>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</si>
  <si>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</si>
  <si>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</si>
  <si>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</si>
  <si>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</si>
  <si>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</si>
  <si>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</si>
  <si>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</si>
  <si>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</si>
  <si>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</si>
  <si>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</si>
  <si>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</si>
  <si>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</si>
  <si>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</si>
  <si>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</si>
  <si>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</si>
  <si>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</si>
  <si>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</si>
  <si>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</si>
  <si>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</si>
  <si>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</si>
  <si>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</si>
  <si>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</si>
  <si>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</si>
  <si>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</si>
  <si>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</si>
  <si>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</si>
  <si>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</si>
  <si>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</si>
  <si>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</si>
  <si>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</si>
  <si>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</si>
  <si>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</si>
  <si>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</si>
  <si>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</si>
  <si>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</si>
  <si>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</si>
  <si>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</si>
  <si>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</si>
  <si>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</si>
  <si>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</si>
  <si>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</si>
  <si>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</si>
  <si>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</si>
  <si>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</si>
  <si>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</si>
  <si>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</si>
  <si>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</si>
  <si>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</si>
  <si>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</si>
  <si>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</si>
  <si>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</si>
  <si>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</si>
  <si>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</si>
  <si>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</si>
  <si>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</si>
  <si>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</si>
  <si>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</si>
  <si>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</si>
  <si>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</si>
  <si>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</si>
  <si>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</si>
  <si>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</si>
  <si>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</si>
  <si>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</si>
  <si>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</si>
  <si>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</si>
  <si>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</si>
  <si>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</si>
  <si>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</si>
  <si>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</si>
  <si>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</si>
  <si>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</si>
  <si>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</si>
  <si>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</si>
  <si>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</si>
  <si>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</si>
  <si>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</si>
  <si>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</si>
  <si>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</si>
  <si>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</si>
  <si>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</si>
  <si>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</si>
  <si>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</si>
  <si>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</si>
  <si>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</si>
  <si>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</si>
  <si>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</si>
  <si>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</si>
  <si>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</si>
  <si>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</si>
  <si>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</si>
  <si>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</si>
  <si>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</si>
  <si>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</si>
  <si>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</si>
  <si>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</si>
  <si>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</si>
  <si>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</si>
  <si>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</si>
  <si>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</si>
  <si>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</si>
  <si>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</si>
  <si>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</si>
  <si>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</si>
  <si>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</si>
  <si>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</si>
  <si>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</si>
  <si>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</si>
  <si>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</si>
  <si>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</si>
  <si>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</si>
  <si>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</si>
  <si>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</si>
  <si>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</si>
  <si>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</si>
  <si>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</si>
  <si>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</si>
  <si>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</si>
  <si>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</si>
  <si>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</si>
  <si>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</si>
  <si>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</si>
  <si>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</si>
  <si>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</si>
  <si>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</si>
  <si>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</si>
  <si>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</si>
  <si>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</si>
  <si>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</si>
  <si>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</si>
  <si>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</si>
  <si>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</si>
  <si>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</si>
  <si>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</si>
  <si>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</si>
  <si>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</si>
  <si>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</si>
  <si>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</si>
  <si>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</si>
  <si>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</si>
  <si>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</si>
  <si>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</si>
  <si>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</si>
  <si>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</si>
  <si>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</si>
  <si>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</si>
  <si>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</si>
  <si>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</si>
  <si>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</si>
  <si>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</si>
  <si>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</si>
  <si>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</si>
  <si>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</si>
  <si>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</si>
  <si>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</si>
  <si>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</si>
  <si>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</si>
  <si>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</si>
  <si>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</si>
  <si>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</si>
  <si>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</si>
  <si>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</si>
  <si>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</si>
  <si>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</si>
  <si>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</si>
  <si>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</si>
  <si>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</si>
  <si>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</si>
  <si>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</si>
  <si>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</si>
  <si>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</si>
  <si>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</si>
  <si>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</si>
  <si>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</si>
  <si>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</si>
  <si>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</si>
  <si>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</si>
  <si>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</si>
  <si>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</si>
  <si>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</si>
  <si>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</si>
  <si>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</si>
  <si>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</si>
  <si>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</si>
  <si>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</si>
  <si>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</si>
  <si>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</si>
  <si>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</si>
  <si>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</si>
  <si>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</si>
  <si>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</si>
  <si>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</si>
  <si>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</si>
  <si>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</si>
  <si>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</si>
  <si>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</si>
  <si>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</si>
  <si>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</si>
  <si>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</si>
  <si>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</si>
  <si>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</si>
  <si>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</si>
  <si>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</si>
  <si>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</si>
  <si>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</si>
  <si>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</si>
  <si>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</si>
  <si>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</si>
  <si>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</si>
  <si>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</si>
  <si>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</si>
  <si>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</si>
  <si>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</si>
  <si>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</si>
  <si>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</si>
  <si>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</si>
  <si>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</si>
  <si>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</si>
  <si>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</si>
  <si>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</si>
  <si>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</si>
  <si>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</si>
  <si>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</si>
  <si>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</si>
  <si>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</si>
  <si>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</si>
  <si>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</si>
  <si>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</si>
  <si>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</si>
  <si>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</si>
  <si>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</si>
  <si>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</si>
  <si>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</si>
  <si>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</si>
  <si>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</si>
  <si>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</si>
  <si>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</si>
  <si>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</si>
  <si>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</si>
  <si>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</si>
  <si>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</si>
  <si>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</si>
  <si>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</si>
  <si>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</si>
  <si>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</si>
  <si>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</si>
  <si>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</si>
  <si>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</si>
  <si>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</si>
  <si>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</si>
  <si>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</si>
  <si>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</si>
  <si>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</si>
  <si>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</si>
  <si>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</si>
  <si>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</si>
  <si>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</si>
  <si>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</si>
  <si>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</si>
  <si>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</si>
  <si>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</si>
  <si>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</si>
  <si>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</si>
  <si>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</si>
  <si>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</si>
  <si>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</si>
  <si>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</si>
  <si>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</si>
  <si>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</si>
  <si>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</si>
  <si>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</si>
  <si>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</si>
  <si>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</si>
  <si>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</si>
  <si>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</si>
  <si>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</si>
  <si>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</si>
  <si>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</si>
  <si>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</si>
  <si>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</si>
  <si>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</si>
  <si>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</si>
  <si>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</si>
  <si>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</si>
  <si>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</si>
  <si>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</si>
  <si>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</si>
  <si>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</si>
  <si>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</si>
  <si>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</si>
  <si>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</si>
  <si>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</si>
  <si>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</si>
  <si>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</si>
  <si>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</si>
  <si>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</si>
  <si>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</si>
  <si>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</si>
  <si>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</si>
  <si>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</si>
  <si>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</si>
  <si>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</si>
  <si>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</si>
  <si>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</si>
  <si>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</si>
  <si>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</si>
  <si>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</si>
  <si>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</si>
  <si>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</si>
  <si>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</si>
  <si>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</si>
  <si>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</si>
  <si>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</si>
  <si>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</si>
  <si>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</si>
  <si>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</si>
  <si>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</si>
  <si>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</si>
  <si>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</si>
  <si>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</si>
  <si>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</si>
  <si>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</si>
  <si>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</si>
  <si>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</si>
  <si>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</si>
  <si>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</si>
  <si>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</si>
  <si>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</si>
  <si>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</si>
  <si>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</si>
  <si>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</si>
  <si>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</si>
  <si>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</si>
  <si>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</si>
  <si>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</si>
  <si>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</si>
  <si>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</si>
  <si>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</si>
  <si>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</si>
  <si>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</si>
  <si>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</si>
  <si>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</si>
  <si>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</si>
  <si>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</si>
  <si>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</si>
  <si>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</si>
  <si>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</si>
  <si>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</si>
  <si>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</si>
  <si>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</si>
  <si>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</si>
  <si>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</si>
  <si>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</si>
  <si>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</si>
  <si>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</si>
  <si>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</si>
  <si>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</si>
  <si>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</si>
  <si>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</si>
  <si>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</si>
  <si>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</si>
  <si>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</si>
  <si>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</si>
  <si>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</si>
  <si>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</si>
  <si>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</si>
  <si>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</si>
  <si>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</si>
  <si>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</si>
  <si>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</si>
  <si>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</si>
  <si>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</si>
  <si>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</si>
  <si>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</si>
  <si>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</si>
  <si>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</si>
  <si>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</si>
  <si>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</si>
  <si>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</si>
  <si>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</si>
  <si>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</si>
  <si>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</si>
  <si>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</si>
  <si>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</si>
  <si>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</si>
  <si>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</si>
  <si>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</si>
  <si>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</si>
  <si>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</si>
  <si>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</si>
  <si>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</si>
  <si>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</si>
  <si>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</si>
  <si>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</si>
  <si>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</si>
  <si>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</si>
  <si>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</si>
  <si>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</si>
  <si>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</si>
  <si>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</si>
  <si>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</si>
  <si>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</si>
  <si>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</si>
  <si>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</si>
  <si>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</si>
  <si>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</si>
  <si>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</si>
  <si>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</si>
  <si>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</si>
  <si>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</si>
  <si>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</si>
  <si>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</si>
  <si>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</si>
  <si>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</si>
  <si>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</si>
  <si>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</si>
  <si>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</si>
  <si>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</si>
  <si>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</si>
  <si>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</si>
  <si>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</si>
  <si>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</si>
  <si>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</si>
  <si>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</si>
  <si>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</si>
  <si>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</si>
  <si>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</si>
  <si>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</si>
  <si>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</si>
  <si>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</si>
  <si>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</si>
  <si>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</si>
  <si>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</si>
  <si>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</si>
  <si>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</si>
  <si>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</si>
  <si>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</si>
  <si>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</si>
  <si>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</si>
  <si>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</si>
  <si>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</si>
  <si>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</si>
  <si>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</si>
  <si>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</si>
  <si>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</si>
  <si>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</si>
  <si>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</si>
  <si>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</si>
  <si>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</si>
  <si>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</si>
  <si>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</si>
  <si>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</si>
  <si>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</si>
  <si>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</si>
  <si>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</si>
  <si>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</si>
  <si>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</si>
  <si>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</si>
  <si>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</si>
  <si>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</si>
  <si>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</si>
  <si>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</si>
  <si>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</si>
  <si>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</si>
  <si>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</si>
  <si>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</si>
  <si>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</si>
  <si>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</si>
  <si>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</si>
  <si>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</si>
  <si>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</si>
  <si>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</si>
  <si>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</si>
  <si>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</si>
  <si>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</si>
  <si>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</si>
  <si>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</si>
  <si>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</si>
  <si>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</si>
  <si>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</si>
  <si>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</si>
  <si>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</si>
  <si>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</si>
  <si>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</si>
  <si>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</si>
  <si>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</si>
  <si>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</si>
  <si>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</si>
  <si>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</si>
  <si>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</si>
  <si>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</si>
  <si>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</si>
  <si>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</si>
  <si>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</si>
  <si>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</si>
  <si>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</si>
  <si>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</si>
  <si>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</si>
  <si>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</si>
  <si>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</si>
  <si>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</si>
  <si>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</si>
  <si>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</si>
  <si>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</si>
  <si>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</si>
  <si>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</si>
  <si>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</si>
  <si>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</si>
  <si>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</si>
  <si>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</si>
  <si>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</si>
  <si>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</si>
  <si>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</si>
  <si>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</si>
  <si>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</si>
  <si>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</si>
  <si>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</si>
  <si>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</si>
  <si>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</si>
  <si>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</si>
  <si>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</si>
  <si>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</si>
  <si>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</si>
  <si>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</si>
  <si>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</si>
  <si>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</si>
  <si>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</si>
  <si>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</si>
  <si>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</si>
  <si>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</si>
  <si>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</si>
  <si>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</si>
  <si>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</si>
  <si>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</si>
  <si>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</si>
  <si>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</si>
  <si>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</si>
  <si>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</si>
  <si>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</si>
  <si>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</si>
  <si>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</si>
  <si>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</si>
  <si>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</si>
  <si>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</si>
  <si>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</si>
  <si>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</si>
  <si>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</si>
  <si>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</si>
  <si>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</si>
  <si>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</si>
  <si>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</si>
  <si>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</si>
  <si>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</si>
  <si>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</si>
  <si>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</si>
  <si>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</si>
  <si>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</si>
  <si>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</si>
  <si>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</si>
  <si>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</si>
  <si>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</si>
  <si>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</si>
  <si>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</si>
  <si>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</si>
  <si>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</si>
  <si>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</si>
  <si>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</si>
  <si>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</si>
  <si>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</si>
  <si>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</si>
  <si>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</si>
  <si>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</si>
  <si>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</si>
  <si>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</si>
  <si>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</si>
  <si>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</si>
  <si>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</si>
  <si>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</si>
  <si>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</si>
  <si>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</si>
  <si>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</si>
  <si>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</si>
  <si>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</si>
  <si>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</si>
  <si>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</si>
  <si>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</si>
  <si>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</si>
  <si>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</si>
  <si>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</si>
  <si>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</si>
  <si>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</si>
  <si>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</si>
  <si>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</si>
  <si>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</si>
  <si>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</si>
  <si>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</si>
  <si>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</si>
  <si>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</si>
  <si>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</si>
  <si>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</si>
  <si>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</si>
  <si>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</si>
  <si>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</si>
  <si>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</si>
  <si>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</si>
  <si>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</si>
  <si>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</si>
  <si>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</si>
  <si>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</si>
  <si>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</si>
  <si>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</si>
  <si>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</si>
  <si>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</si>
  <si>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</si>
  <si>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</si>
  <si>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</si>
  <si>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</si>
  <si>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</si>
  <si>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</si>
  <si>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</si>
  <si>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</si>
  <si>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</si>
  <si>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</si>
  <si>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</si>
  <si>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</si>
  <si>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</si>
  <si>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</si>
  <si>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</si>
  <si>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</si>
  <si>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</si>
  <si>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</si>
  <si>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</si>
  <si>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</si>
  <si>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</si>
  <si>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</si>
  <si>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</si>
  <si>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</si>
  <si>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</si>
  <si>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</si>
  <si>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</si>
  <si>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</si>
  <si>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</si>
  <si>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</si>
  <si>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</si>
  <si>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</si>
  <si>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</si>
  <si>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</si>
  <si>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</si>
  <si>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</si>
  <si>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</si>
  <si>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</si>
  <si>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</si>
  <si>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</si>
  <si>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</si>
  <si>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</si>
  <si>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</si>
  <si>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</si>
  <si>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</si>
  <si>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</si>
  <si>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</si>
  <si>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</si>
  <si>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</si>
  <si>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</si>
  <si>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</si>
  <si>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</si>
  <si>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</si>
  <si>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</si>
  <si>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</si>
  <si>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</si>
  <si>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</si>
  <si>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</si>
  <si>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</si>
  <si>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</si>
  <si>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</si>
  <si>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</si>
  <si>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</si>
  <si>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</si>
  <si>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</si>
  <si>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</si>
  <si>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</si>
  <si>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</si>
  <si>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</si>
  <si>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</si>
  <si>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</si>
  <si>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</si>
  <si>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</si>
  <si>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</si>
  <si>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</si>
  <si>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</si>
  <si>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</si>
  <si>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</si>
  <si>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</si>
  <si>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</si>
  <si>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</si>
  <si>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</si>
  <si>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</si>
  <si>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</si>
  <si>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</si>
  <si>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</si>
  <si>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</si>
  <si>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</si>
  <si>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</si>
  <si>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</si>
  <si>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</si>
  <si>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</si>
  <si>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</si>
  <si>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</si>
  <si>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</si>
  <si>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</si>
  <si>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</si>
  <si>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</si>
  <si>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</si>
  <si>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</si>
  <si>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</si>
  <si>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</si>
  <si>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</si>
  <si>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</si>
  <si>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</si>
  <si>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</si>
  <si>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</si>
  <si>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</si>
  <si>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</si>
  <si>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</si>
  <si>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</si>
  <si>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</si>
  <si>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</si>
  <si>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</si>
  <si>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</si>
  <si>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</si>
  <si>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</si>
  <si>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</si>
  <si>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</si>
  <si>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</si>
  <si>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</si>
  <si>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</si>
  <si>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</si>
  <si>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</si>
  <si>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</si>
  <si>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</si>
  <si>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</si>
  <si>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</si>
  <si>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</si>
  <si>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</si>
  <si>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</si>
  <si>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</si>
  <si>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</si>
  <si>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</si>
  <si>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</si>
  <si>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</si>
  <si>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</si>
  <si>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</si>
  <si>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</si>
  <si>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</si>
  <si>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</si>
  <si>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</si>
  <si>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</si>
  <si>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</si>
  <si>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</si>
  <si>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</si>
  <si>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</si>
  <si>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</si>
  <si>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</si>
  <si>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</si>
  <si>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</si>
  <si>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</si>
  <si>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</si>
  <si>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</si>
  <si>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</si>
  <si>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</si>
  <si>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</si>
  <si>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</si>
  <si>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</si>
  <si>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</si>
  <si>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</si>
  <si>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</si>
  <si>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</si>
  <si>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</si>
  <si>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</si>
  <si>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</si>
  <si>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</si>
  <si>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</si>
  <si>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</si>
  <si>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</si>
  <si>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</si>
  <si>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</si>
  <si>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</si>
  <si>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</si>
  <si>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</si>
  <si>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</si>
  <si>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</si>
  <si>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</si>
  <si>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</si>
  <si>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</si>
  <si>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</si>
  <si>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</si>
  <si>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</si>
  <si>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</si>
  <si>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</si>
  <si>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</si>
  <si>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</si>
  <si>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</si>
  <si>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</si>
  <si>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</si>
  <si>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</si>
  <si>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</si>
  <si>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</si>
  <si>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</si>
  <si>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</si>
  <si>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</si>
  <si>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</si>
  <si>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</si>
  <si>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</si>
  <si>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</si>
  <si>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</si>
  <si>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</si>
  <si>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</si>
  <si>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</si>
  <si>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</si>
  <si>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</si>
  <si>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</si>
  <si>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</si>
  <si>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</si>
  <si>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</si>
  <si>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</si>
  <si>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</si>
  <si>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</si>
  <si>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</si>
  <si>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</si>
  <si>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</si>
  <si>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</si>
  <si>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</si>
  <si>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</si>
  <si>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</si>
  <si>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</si>
  <si>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</si>
  <si>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</si>
  <si>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</si>
  <si>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</si>
  <si>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</si>
  <si>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</si>
  <si>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</si>
  <si>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</si>
  <si>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</si>
  <si>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</si>
  <si>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</si>
  <si>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</si>
  <si>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</si>
  <si>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</si>
  <si>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</si>
  <si>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</si>
  <si>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</si>
  <si>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</si>
  <si>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</si>
  <si>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</si>
  <si>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</si>
  <si>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</si>
  <si>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</si>
  <si>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</si>
  <si>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</si>
  <si>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</si>
  <si>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</si>
  <si>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</si>
  <si>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</si>
  <si>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</si>
  <si>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</si>
  <si>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</si>
  <si>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</si>
  <si>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</si>
  <si>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</si>
  <si>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</si>
  <si>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</si>
  <si>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</si>
  <si>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</si>
  <si>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</si>
  <si>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</si>
  <si>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</si>
  <si>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</si>
  <si>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</si>
  <si>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</si>
  <si>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</si>
  <si>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</si>
  <si>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</si>
  <si>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</si>
  <si>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</si>
  <si>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</si>
  <si>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</si>
  <si>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</si>
  <si>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</si>
  <si>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</si>
  <si>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</si>
  <si>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</si>
  <si>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</si>
  <si>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</si>
  <si>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</si>
  <si>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</si>
  <si>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</si>
  <si>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</si>
  <si>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</si>
  <si>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</si>
  <si>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</si>
  <si>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</si>
  <si>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</si>
  <si>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</si>
  <si>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</si>
  <si>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</si>
  <si>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</si>
  <si>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</si>
  <si>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</si>
  <si>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</si>
  <si>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</si>
  <si>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</si>
  <si>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</si>
  <si>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</si>
  <si>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</si>
  <si>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</si>
  <si>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</si>
  <si>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</si>
  <si>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</si>
  <si>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</si>
  <si>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</si>
  <si>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</si>
  <si>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</si>
  <si>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</si>
  <si>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</si>
  <si>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</si>
  <si>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</si>
  <si>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</si>
  <si>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</si>
  <si>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</si>
  <si>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</si>
  <si>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</si>
  <si>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</si>
  <si>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</si>
  <si>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</si>
  <si>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</si>
  <si>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</si>
  <si>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</si>
  <si>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</si>
  <si>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</si>
  <si>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</si>
  <si>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</si>
  <si>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</si>
  <si>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</si>
  <si>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</si>
  <si>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</si>
  <si>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</si>
  <si>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</si>
  <si>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</si>
  <si>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</si>
  <si>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</si>
  <si>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</si>
  <si>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</si>
  <si>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</si>
  <si>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</si>
  <si>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</si>
  <si>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</si>
  <si>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</si>
  <si>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</si>
  <si>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</si>
  <si>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</si>
  <si>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</si>
  <si>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</si>
  <si>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</si>
  <si>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</si>
  <si>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</si>
  <si>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</si>
  <si>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</si>
  <si>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</si>
  <si>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</si>
  <si>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</si>
  <si>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</si>
  <si>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</si>
  <si>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</si>
  <si>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</si>
  <si>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</si>
  <si>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</si>
  <si>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</si>
  <si>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</si>
  <si>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</si>
  <si>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</si>
  <si>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</si>
  <si>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</si>
  <si>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</si>
  <si>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</si>
  <si>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</si>
  <si>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</si>
  <si>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</si>
  <si>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</si>
  <si>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</si>
  <si>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</si>
  <si>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</si>
  <si>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</si>
  <si>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</si>
  <si>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</si>
  <si>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</si>
  <si>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</si>
  <si>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</si>
  <si>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</si>
  <si>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</si>
  <si>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</si>
  <si>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</si>
  <si>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</si>
  <si>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</si>
  <si>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</si>
  <si>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</si>
  <si>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</si>
  <si>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</si>
  <si>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</si>
  <si>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</si>
  <si>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</si>
  <si>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</si>
  <si>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</si>
  <si>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</si>
  <si>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</si>
  <si>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</si>
  <si>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</si>
  <si>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</si>
  <si>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</si>
  <si>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</si>
  <si>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</si>
  <si>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</si>
  <si>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</si>
  <si>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</si>
  <si>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</si>
  <si>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</si>
  <si>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</si>
  <si>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</si>
  <si>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</si>
  <si>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</si>
  <si>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</si>
  <si>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</si>
  <si>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</si>
  <si>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</si>
  <si>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</si>
  <si>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</si>
  <si>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</si>
  <si>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</si>
  <si>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</si>
  <si>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</si>
  <si>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</si>
  <si>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</si>
  <si>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</si>
  <si>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</si>
  <si>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</si>
  <si>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</si>
  <si>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</si>
  <si>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</si>
  <si>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</si>
  <si>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</si>
  <si>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</si>
  <si>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</si>
  <si>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</si>
  <si>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</si>
  <si>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</si>
  <si>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</si>
  <si>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</si>
  <si>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</si>
  <si>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</si>
  <si>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</si>
  <si>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</si>
  <si>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</si>
  <si>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</si>
  <si>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</si>
  <si>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</si>
  <si>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</si>
  <si>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</si>
  <si>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</si>
  <si>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</si>
  <si>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</si>
  <si>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</si>
  <si>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</si>
  <si>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</si>
  <si>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</si>
  <si>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</si>
  <si>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</si>
  <si>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</si>
  <si>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</si>
  <si>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</si>
  <si>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</si>
  <si>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</si>
  <si>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</si>
  <si>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</si>
  <si>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</si>
  <si>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</si>
  <si>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</si>
  <si>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</si>
  <si>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</si>
  <si>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</si>
  <si>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</si>
  <si>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</si>
  <si>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</si>
  <si>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</si>
  <si>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</si>
  <si>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</si>
  <si>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</si>
  <si>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</si>
  <si>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</si>
  <si>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</si>
  <si>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</si>
  <si>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</si>
  <si>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</si>
  <si>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</si>
  <si>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</si>
  <si>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</si>
  <si>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</si>
  <si>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</si>
  <si>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</si>
  <si>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</si>
  <si>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</si>
  <si>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</si>
  <si>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</si>
  <si>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</si>
  <si>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</si>
  <si>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</si>
  <si>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</si>
  <si>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</si>
  <si>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</si>
  <si>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</si>
  <si>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</si>
  <si>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</si>
  <si>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</si>
  <si>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</si>
  <si>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</si>
  <si>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</si>
  <si>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</si>
  <si>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</si>
  <si>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</si>
  <si>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</si>
  <si>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</si>
  <si>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</si>
  <si>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</si>
  <si>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</si>
  <si>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</si>
  <si>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</si>
  <si>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</si>
  <si>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</si>
  <si>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</si>
  <si>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</si>
  <si>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</si>
  <si>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</si>
  <si>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</si>
  <si>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</si>
  <si>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</si>
  <si>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</si>
  <si>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</si>
  <si>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</si>
  <si>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</si>
  <si>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</si>
  <si>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</si>
  <si>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</si>
  <si>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</si>
  <si>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</si>
  <si>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</si>
  <si>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</si>
  <si>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</si>
  <si>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</si>
  <si>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</si>
  <si>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</si>
  <si>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</si>
  <si>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</si>
  <si>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</si>
  <si>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</si>
  <si>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</si>
  <si>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</si>
  <si>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</si>
  <si>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</si>
  <si>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</si>
  <si>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</si>
  <si>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</si>
  <si>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</si>
  <si>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</si>
  <si>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</si>
  <si>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</si>
  <si>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</si>
  <si>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</si>
  <si>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</si>
  <si>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</si>
  <si>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</si>
  <si>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</si>
  <si>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</si>
  <si>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</si>
  <si>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</si>
  <si>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</si>
  <si>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</si>
  <si>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</si>
  <si>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</si>
  <si>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</si>
  <si>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</si>
  <si>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</si>
  <si>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</si>
  <si>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</si>
  <si>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</si>
  <si>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</si>
  <si>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</si>
  <si>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</si>
  <si>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</si>
  <si>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</si>
  <si>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</si>
  <si>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</si>
  <si>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</si>
  <si>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</si>
  <si>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</si>
  <si>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</si>
  <si>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</si>
  <si>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</si>
  <si>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</si>
  <si>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</si>
  <si>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</si>
  <si>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</si>
  <si>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</si>
  <si>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</si>
  <si>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</si>
  <si>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</si>
  <si>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</si>
  <si>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</si>
  <si>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</si>
  <si>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</si>
  <si>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</si>
  <si>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</si>
  <si>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</si>
  <si>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</si>
  <si>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</si>
  <si>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</si>
  <si>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</si>
  <si>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</si>
  <si>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</si>
  <si>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</si>
  <si>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</si>
  <si>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</si>
  <si>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</si>
  <si>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</si>
  <si>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</si>
  <si>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</si>
  <si>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</si>
  <si>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</si>
  <si>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</si>
  <si>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</si>
  <si>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</si>
  <si>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</si>
  <si>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</si>
  <si>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</si>
  <si>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</si>
  <si>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</si>
  <si>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</si>
  <si>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</si>
  <si>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</si>
  <si>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</si>
  <si>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</si>
  <si>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</si>
  <si>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</si>
  <si>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</si>
  <si>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</si>
  <si>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</si>
  <si>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</si>
  <si>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</si>
  <si>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</si>
  <si>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</si>
  <si>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</si>
  <si>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</si>
  <si>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</si>
  <si>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</si>
  <si>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</si>
  <si>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</si>
  <si>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</si>
  <si>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</si>
  <si>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</si>
  <si>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</si>
  <si>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</si>
  <si>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</si>
  <si>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</si>
  <si>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</si>
  <si>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</si>
  <si>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</si>
  <si>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</si>
  <si>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</si>
  <si>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</si>
  <si>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</si>
  <si>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</si>
  <si>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</si>
  <si>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</si>
  <si>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</si>
  <si>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</si>
  <si>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</si>
  <si>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</si>
  <si>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</si>
  <si>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</si>
  <si>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</si>
  <si>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</si>
  <si>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</si>
  <si>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</si>
  <si>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</si>
  <si>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</si>
  <si>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</si>
  <si>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</si>
  <si>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</si>
  <si>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</si>
  <si>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</si>
  <si>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</si>
  <si>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</si>
  <si>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</si>
  <si>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</si>
  <si>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</si>
  <si>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</si>
  <si>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</si>
  <si>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</si>
  <si>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</si>
  <si>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</si>
  <si>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</si>
  <si>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</si>
  <si>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</si>
  <si>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</si>
  <si>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</si>
  <si>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</si>
  <si>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</si>
  <si>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</si>
  <si>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</si>
  <si>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</si>
  <si>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</si>
  <si>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</si>
  <si>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</si>
  <si>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</si>
  <si>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</si>
  <si>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</si>
  <si>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</si>
  <si>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</si>
  <si>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</si>
  <si>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</si>
  <si>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</si>
  <si>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</si>
  <si>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</si>
  <si>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</si>
  <si>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</si>
  <si>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</si>
  <si>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</si>
  <si>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</si>
  <si>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</si>
  <si>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</si>
  <si>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</si>
  <si>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</si>
  <si>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</si>
  <si>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</si>
  <si>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</si>
  <si>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</si>
  <si>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</si>
  <si>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</si>
  <si>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</si>
  <si>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</si>
  <si>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</si>
  <si>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</si>
  <si>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</si>
  <si>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</si>
  <si>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</si>
  <si>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</si>
  <si>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</si>
  <si>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</si>
  <si>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</si>
  <si>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</si>
  <si>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</si>
  <si>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</si>
  <si>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</si>
  <si>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</si>
  <si>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</si>
  <si>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</si>
  <si>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</si>
  <si>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</si>
  <si>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</si>
  <si>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</si>
  <si>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</si>
  <si>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</si>
  <si>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</si>
  <si>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</si>
  <si>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</si>
  <si>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</si>
  <si>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</si>
  <si>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</si>
  <si>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</si>
  <si>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</si>
  <si>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</si>
  <si>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</si>
  <si>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</si>
  <si>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</si>
  <si>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</si>
  <si>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</si>
  <si>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</si>
  <si>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</si>
  <si>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</si>
  <si>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</si>
  <si>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</si>
  <si>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</si>
  <si>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</si>
  <si>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</si>
  <si>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</si>
  <si>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</si>
  <si>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</si>
  <si>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</si>
  <si>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</si>
  <si>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</si>
  <si>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</si>
  <si>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</si>
  <si>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</si>
  <si>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</si>
  <si>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</si>
  <si>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</si>
  <si>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</si>
  <si>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</si>
  <si>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</si>
  <si>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</si>
  <si>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</si>
  <si>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</si>
  <si>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</si>
  <si>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</si>
  <si>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</si>
  <si>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</si>
  <si>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</si>
  <si>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</si>
  <si>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</si>
  <si>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</si>
  <si>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</si>
  <si>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</si>
  <si>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</si>
  <si>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</si>
  <si>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</si>
  <si>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</si>
  <si>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</si>
  <si>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</si>
  <si>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</si>
  <si>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</si>
  <si>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</si>
  <si>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</si>
  <si>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</si>
  <si>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</si>
  <si>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</si>
  <si>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</si>
  <si>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</si>
  <si>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</si>
  <si>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</si>
  <si>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</si>
  <si>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</si>
  <si>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</si>
  <si>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</si>
  <si>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</si>
  <si>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</si>
  <si>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</si>
  <si>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</si>
  <si>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</si>
  <si>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</si>
  <si>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</si>
  <si>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</si>
  <si>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</si>
  <si>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</si>
  <si>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</si>
  <si>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</si>
  <si>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</si>
  <si>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</si>
  <si>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</si>
  <si>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</si>
  <si>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</si>
  <si>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</si>
  <si>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</si>
  <si>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</si>
  <si>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</si>
  <si>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</si>
  <si>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</si>
  <si>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</si>
  <si>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</si>
  <si>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</si>
  <si>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</si>
  <si>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</si>
  <si>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</si>
  <si>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</si>
  <si>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</si>
  <si>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</si>
  <si>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</si>
  <si>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</si>
  <si>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</si>
  <si>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</si>
  <si>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</si>
  <si>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</si>
  <si>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</si>
  <si>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</si>
  <si>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</si>
  <si>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</si>
  <si>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</si>
  <si>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</si>
  <si>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</si>
  <si>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</si>
  <si>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</si>
  <si>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</si>
  <si>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</si>
  <si>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</si>
  <si>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</si>
  <si>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</si>
  <si>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</si>
  <si>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</si>
  <si>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</si>
  <si>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</si>
  <si>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</si>
  <si>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</si>
  <si>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</si>
  <si>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</si>
  <si>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</si>
  <si>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</si>
  <si>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</si>
  <si>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</si>
  <si>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</si>
  <si>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</si>
  <si>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</si>
  <si>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</si>
  <si>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</si>
  <si>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</si>
  <si>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</si>
  <si>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</si>
  <si>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</si>
  <si>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</si>
  <si>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</si>
  <si>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</si>
  <si>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</si>
  <si>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</si>
  <si>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</si>
  <si>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</si>
  <si>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</si>
  <si>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</si>
  <si>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</si>
  <si>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</si>
  <si>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</si>
  <si>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</si>
  <si>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</si>
  <si>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</si>
  <si>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</si>
  <si>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</si>
  <si>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</si>
  <si>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</si>
  <si>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</si>
  <si>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</si>
  <si>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</si>
  <si>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</si>
  <si>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</si>
  <si>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</si>
  <si>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</si>
  <si>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</si>
  <si>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</si>
  <si>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</si>
  <si>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</si>
  <si>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</si>
  <si>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</si>
  <si>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</si>
  <si>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</si>
  <si>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</si>
  <si>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</si>
  <si>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</si>
  <si>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</si>
  <si>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</si>
  <si>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</si>
  <si>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</si>
  <si>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</si>
  <si>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</si>
  <si>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</si>
  <si>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</si>
  <si>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</si>
  <si>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</si>
  <si>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</si>
  <si>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</si>
  <si>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</si>
  <si>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</si>
  <si>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</si>
  <si>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</si>
  <si>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</si>
  <si>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</si>
  <si>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</si>
  <si>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</si>
  <si>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</si>
  <si>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</si>
  <si>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</si>
  <si>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</si>
  <si>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</si>
  <si>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</si>
  <si>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</si>
  <si>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</si>
  <si>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</si>
  <si>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</si>
  <si>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</si>
  <si>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</si>
  <si>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</si>
  <si>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</si>
  <si>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</si>
  <si>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</si>
  <si>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</si>
  <si>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</si>
  <si>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</si>
  <si>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</si>
  <si>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</si>
  <si>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</si>
  <si>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</si>
  <si>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</si>
  <si>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</si>
  <si>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</si>
  <si>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</si>
  <si>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</si>
  <si>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</si>
  <si>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</si>
  <si>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</si>
  <si>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</si>
  <si>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</si>
  <si>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</si>
  <si>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</si>
  <si>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</si>
  <si>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</si>
  <si>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</si>
  <si>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</si>
  <si>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</si>
  <si>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</si>
  <si>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</si>
  <si>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</si>
  <si>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</si>
  <si>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</si>
  <si>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</si>
  <si>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</si>
  <si>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</si>
  <si>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</si>
  <si>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</si>
  <si>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</si>
  <si>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</si>
  <si>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</si>
  <si>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</si>
  <si>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</si>
  <si>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</si>
  <si>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</si>
  <si>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</si>
  <si>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</si>
  <si>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</si>
  <si>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</si>
  <si>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</si>
  <si>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</si>
  <si>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</si>
  <si>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</si>
  <si>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</si>
  <si>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</si>
  <si>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</si>
  <si>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</si>
  <si>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</si>
  <si>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</si>
  <si>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</si>
  <si>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</si>
  <si>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</si>
  <si>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</si>
  <si>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</si>
  <si>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</si>
  <si>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</si>
  <si>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</si>
  <si>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</si>
  <si>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</si>
  <si>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</si>
  <si>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</si>
  <si>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</si>
  <si>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</si>
  <si>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</si>
  <si>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</si>
  <si>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</si>
  <si>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</si>
  <si>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</si>
  <si>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</si>
  <si>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</si>
  <si>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</si>
  <si>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</si>
  <si>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</si>
  <si>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</si>
  <si>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</si>
  <si>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</si>
  <si>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</si>
  <si>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</si>
  <si>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</si>
  <si>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</si>
  <si>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</si>
  <si>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</si>
  <si>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</si>
  <si>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</si>
  <si>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</si>
  <si>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</si>
  <si>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</si>
  <si>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</si>
  <si>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</si>
  <si>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</si>
  <si>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</si>
  <si>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</si>
  <si>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</si>
  <si>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</si>
  <si>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</si>
  <si>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</si>
  <si>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</si>
  <si>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</si>
  <si>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</si>
  <si>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</si>
  <si>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</si>
  <si>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</si>
  <si>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</si>
  <si>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</si>
  <si>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</si>
  <si>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</si>
  <si>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</si>
  <si>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</si>
  <si>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</si>
  <si>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</si>
  <si>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</si>
  <si>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</si>
  <si>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</si>
  <si>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</si>
  <si>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</si>
  <si>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</si>
  <si>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</si>
  <si>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</si>
  <si>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</si>
  <si>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</si>
  <si>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</si>
  <si>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</si>
  <si>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</si>
  <si>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</si>
  <si>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</si>
  <si>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</si>
  <si>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</si>
  <si>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</si>
  <si>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</si>
  <si>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</si>
  <si>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</si>
  <si>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</si>
  <si>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</si>
  <si>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</si>
  <si>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</si>
  <si>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</si>
  <si>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</si>
  <si>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</si>
  <si>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</si>
  <si>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</si>
  <si>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</si>
  <si>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</si>
  <si>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</si>
  <si>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</si>
  <si>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</si>
  <si>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</si>
  <si>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</si>
  <si>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</si>
  <si>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</si>
  <si>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</si>
  <si>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</si>
  <si>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</si>
  <si>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</si>
  <si>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</si>
  <si>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</si>
  <si>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</si>
  <si>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</si>
  <si>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</si>
  <si>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</si>
  <si>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</si>
  <si>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</si>
  <si>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</si>
  <si>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</si>
  <si>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</si>
  <si>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</si>
  <si>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</si>
  <si>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</si>
  <si>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</si>
  <si>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</si>
  <si>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</si>
  <si>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</si>
  <si>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</si>
  <si>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</si>
  <si>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</si>
  <si>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</si>
  <si>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</si>
  <si>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</si>
  <si>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</si>
  <si>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</si>
  <si>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</si>
  <si>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</si>
  <si>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</si>
  <si>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</si>
  <si>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</si>
  <si>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</si>
  <si>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</si>
  <si>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</si>
  <si>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</si>
  <si>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</si>
  <si>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</si>
  <si>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</si>
  <si>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</si>
  <si>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</si>
  <si>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</si>
  <si>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</si>
  <si>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</si>
  <si>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</si>
  <si>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</si>
  <si>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</si>
  <si>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</si>
  <si>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</si>
  <si>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</si>
  <si>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</si>
  <si>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</si>
  <si>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</si>
  <si>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</si>
  <si>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</si>
  <si>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</si>
  <si>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</si>
  <si>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</si>
  <si>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</si>
  <si>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</si>
  <si>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</si>
  <si>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</si>
  <si>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</si>
  <si>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</si>
  <si>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</si>
  <si>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</si>
  <si>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</si>
  <si>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</si>
  <si>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</si>
  <si>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</si>
  <si>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</si>
  <si>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</si>
  <si>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</si>
  <si>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</si>
  <si>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</si>
  <si>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</si>
  <si>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</si>
  <si>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</si>
  <si>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</si>
  <si>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</si>
  <si>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</si>
  <si>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</si>
  <si>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</si>
  <si>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</si>
  <si>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</si>
  <si>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</si>
  <si>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</si>
  <si>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</si>
  <si>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</si>
  <si>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</si>
  <si>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</si>
  <si>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</si>
  <si>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</si>
  <si>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</si>
  <si>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</si>
  <si>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</si>
  <si>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</si>
  <si>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</si>
  <si>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</si>
  <si>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</si>
  <si>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</si>
  <si>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</si>
  <si>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</si>
  <si>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</si>
  <si>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</si>
  <si>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</si>
  <si>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</si>
  <si>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</si>
  <si>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</si>
  <si>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</si>
  <si>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</si>
  <si>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</si>
  <si>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</si>
  <si>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</si>
  <si>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</si>
  <si>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</si>
  <si>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</si>
  <si>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</si>
  <si>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</si>
  <si>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</si>
  <si>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</si>
  <si>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</si>
  <si>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</si>
  <si>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</si>
  <si>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</si>
  <si>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</si>
  <si>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</si>
  <si>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</si>
  <si>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</si>
  <si>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</si>
  <si>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</si>
  <si>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</si>
  <si>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</si>
  <si>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</si>
  <si>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</si>
  <si>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</si>
  <si>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</si>
  <si>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</si>
  <si>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</si>
  <si>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</si>
  <si>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</si>
  <si>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</si>
  <si>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</si>
  <si>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</si>
  <si>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</si>
  <si>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</si>
  <si>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</si>
  <si>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</si>
  <si>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</si>
  <si>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</si>
  <si>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</si>
  <si>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</si>
  <si>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</si>
  <si>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</si>
  <si>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</si>
  <si>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</si>
  <si>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</si>
  <si>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</si>
  <si>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</si>
  <si>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</si>
  <si>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</si>
  <si>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</si>
  <si>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</si>
  <si>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</si>
  <si>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</si>
  <si>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</si>
  <si>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</si>
  <si>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</si>
  <si>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</si>
  <si>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</si>
  <si>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</si>
  <si>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</si>
  <si>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</si>
  <si>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</si>
  <si>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</si>
  <si>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</si>
  <si>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</si>
  <si>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</si>
  <si>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</si>
  <si>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</si>
  <si>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</si>
  <si>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</si>
  <si>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</si>
  <si>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</si>
  <si>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</si>
  <si>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</si>
  <si>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</si>
  <si>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</si>
  <si>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</si>
  <si>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</si>
  <si>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</si>
  <si>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</si>
  <si>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</si>
  <si>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</si>
  <si>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</si>
  <si>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</si>
  <si>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</si>
  <si>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</si>
  <si>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</si>
  <si>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</si>
  <si>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</si>
  <si>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</si>
  <si>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</si>
  <si>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</si>
  <si>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</si>
  <si>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</si>
  <si>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</si>
  <si>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</si>
  <si>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</si>
  <si>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</si>
  <si>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</si>
  <si>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</si>
  <si>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</si>
  <si>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</si>
  <si>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</si>
  <si>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</si>
  <si>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</si>
  <si>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</si>
  <si>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</si>
  <si>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</si>
  <si>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</si>
  <si>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</si>
  <si>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</si>
  <si>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</si>
  <si>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</si>
  <si>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</si>
  <si>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</si>
  <si>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</si>
  <si>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</si>
  <si>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</si>
  <si>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</si>
  <si>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</si>
  <si>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</si>
  <si>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</si>
  <si>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</si>
  <si>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</si>
  <si>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</si>
  <si>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</si>
  <si>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</si>
  <si>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</si>
  <si>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</si>
  <si>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</si>
  <si>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</si>
  <si>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</si>
  <si>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</si>
  <si>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</si>
  <si>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</si>
  <si>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</si>
  <si>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</si>
  <si>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</si>
  <si>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</si>
  <si>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</si>
  <si>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</si>
  <si>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</si>
  <si>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</si>
  <si>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</si>
  <si>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</si>
  <si>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</si>
  <si>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</si>
  <si>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</si>
  <si>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</si>
  <si>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</si>
  <si>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</si>
  <si>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</si>
  <si>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</si>
  <si>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</si>
  <si>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</si>
  <si>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</si>
  <si>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</si>
  <si>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</si>
  <si>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</si>
  <si>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</si>
  <si>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</si>
  <si>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</si>
  <si>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</si>
  <si>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</si>
  <si>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</si>
  <si>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</si>
  <si>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</si>
  <si>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</si>
  <si>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</si>
  <si>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</si>
  <si>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</si>
  <si>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</si>
  <si>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</si>
  <si>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</si>
  <si>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</si>
  <si>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</si>
  <si>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</si>
  <si>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</si>
  <si>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</si>
  <si>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</si>
  <si>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</si>
  <si>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</si>
  <si>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</si>
  <si>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</si>
  <si>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</si>
  <si>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</si>
  <si>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</si>
  <si>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</si>
  <si>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</si>
  <si>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</si>
  <si>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</si>
  <si>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</si>
  <si>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</si>
  <si>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</si>
  <si>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</si>
  <si>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</si>
  <si>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</si>
  <si>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</si>
  <si>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</si>
  <si>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</si>
  <si>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</si>
  <si>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</si>
  <si>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</si>
  <si>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</si>
  <si>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</si>
  <si>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</si>
  <si>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</si>
  <si>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</si>
  <si>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</si>
  <si>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</si>
  <si>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</si>
  <si>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</si>
  <si>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</si>
  <si>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</si>
  <si>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</si>
  <si>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</si>
  <si>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</si>
  <si>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</si>
  <si>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</si>
  <si>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</si>
  <si>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</si>
  <si>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</si>
  <si>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</si>
  <si>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</si>
  <si>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</si>
  <si>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</si>
  <si>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</si>
  <si>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</si>
  <si>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</si>
  <si>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</si>
  <si>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</si>
  <si>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</si>
  <si>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</si>
  <si>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</si>
  <si>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</si>
  <si>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</si>
  <si>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</si>
  <si>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</si>
  <si>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</si>
  <si>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</si>
  <si>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</si>
  <si>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</si>
  <si>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</si>
  <si>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</si>
  <si>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</si>
  <si>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</si>
  <si>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</si>
  <si>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</si>
  <si>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</si>
  <si>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</si>
  <si>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</si>
  <si>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</si>
  <si>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</si>
  <si>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</si>
  <si>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</si>
  <si>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</si>
  <si>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</si>
  <si>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</si>
  <si>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</si>
  <si>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</si>
  <si>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</si>
  <si>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</si>
  <si>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</si>
  <si>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</si>
  <si>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</si>
  <si>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</si>
  <si>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</si>
  <si>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</si>
  <si>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</si>
  <si>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</si>
  <si>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</si>
  <si>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</si>
  <si>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</si>
  <si>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</si>
  <si>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</si>
  <si>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</si>
  <si>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</si>
  <si>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</si>
  <si>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</si>
  <si>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</si>
  <si>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</si>
  <si>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</si>
  <si>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</si>
  <si>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</si>
  <si>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</si>
  <si>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</si>
  <si>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</si>
  <si>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</si>
  <si>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</si>
  <si>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</si>
  <si>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</si>
  <si>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</si>
  <si>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</si>
  <si>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</si>
  <si>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</si>
  <si>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</si>
  <si>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</si>
  <si>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</si>
  <si>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</si>
  <si>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</si>
  <si>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</si>
  <si>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</si>
  <si>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</si>
  <si>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</si>
  <si>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</si>
  <si>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</si>
  <si>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</si>
  <si>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</si>
  <si>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</si>
  <si>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</si>
  <si>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</si>
  <si>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</si>
  <si>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</si>
  <si>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</si>
  <si>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</si>
  <si>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</si>
  <si>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</si>
  <si>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</si>
  <si>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</si>
  <si>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</si>
  <si>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</si>
  <si>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</si>
  <si>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</si>
  <si>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</si>
  <si>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</si>
  <si>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</si>
  <si>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</si>
  <si>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</si>
  <si>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</si>
  <si>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</si>
  <si>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</si>
  <si>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</si>
  <si>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</si>
  <si>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</si>
  <si>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</si>
  <si>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</si>
  <si>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</si>
  <si>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</si>
  <si>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</si>
  <si>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</si>
  <si>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</si>
  <si>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</si>
  <si>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</si>
  <si>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</si>
  <si>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</si>
  <si>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</si>
  <si>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</si>
  <si>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</si>
  <si>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</si>
  <si>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</si>
  <si>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</si>
  <si>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</si>
  <si>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</si>
  <si>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</si>
  <si>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</si>
  <si>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</si>
  <si>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</si>
  <si>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</si>
  <si>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</si>
  <si>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</si>
  <si>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</si>
  <si>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</si>
  <si>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</si>
  <si>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</si>
  <si>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</si>
  <si>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</si>
  <si>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</si>
  <si>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</si>
  <si>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</si>
  <si>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</si>
  <si>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</si>
  <si>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</si>
  <si>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</si>
  <si>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</si>
  <si>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</si>
  <si>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</si>
  <si>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</si>
  <si>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</si>
  <si>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</si>
  <si>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</si>
  <si>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</si>
  <si>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</si>
  <si>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</si>
  <si>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</si>
  <si>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</si>
  <si>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</si>
  <si>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</si>
  <si>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</si>
  <si>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</si>
  <si>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</si>
  <si>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</si>
  <si>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</si>
  <si>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</si>
  <si>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</si>
  <si>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</si>
  <si>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</si>
  <si>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</si>
  <si>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</si>
  <si>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</si>
  <si>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</si>
  <si>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</si>
  <si>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</si>
  <si>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</si>
  <si>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</si>
  <si>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</si>
  <si>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</si>
  <si>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</si>
  <si>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</si>
  <si>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</si>
  <si>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</si>
  <si>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</si>
  <si>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</si>
  <si>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</si>
  <si>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</si>
  <si>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</si>
  <si>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</si>
  <si>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</si>
  <si>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</si>
  <si>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</si>
  <si>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</si>
  <si>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</si>
  <si>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</si>
  <si>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</si>
  <si>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</si>
  <si>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</si>
  <si>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</si>
  <si>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</si>
  <si>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</si>
  <si>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</si>
  <si>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</si>
  <si>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</si>
  <si>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</si>
  <si>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</si>
  <si>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</si>
  <si>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</si>
  <si>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</si>
  <si>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</si>
  <si>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</si>
  <si>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</si>
  <si>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</si>
  <si>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</si>
  <si>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</si>
  <si>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</si>
  <si>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</si>
  <si>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</si>
  <si>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</si>
  <si>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</si>
  <si>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</si>
  <si>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</si>
  <si>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</si>
  <si>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</si>
  <si>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</si>
  <si>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</si>
  <si>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</si>
  <si>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</si>
  <si>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</si>
  <si>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</si>
  <si>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</si>
  <si>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</si>
  <si>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</si>
  <si>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</si>
  <si>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</si>
  <si>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</si>
  <si>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</si>
  <si>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</si>
  <si>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</si>
  <si>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</si>
  <si>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</si>
  <si>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</si>
  <si>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</si>
  <si>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</si>
  <si>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</si>
  <si>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</si>
  <si>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</si>
  <si>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</si>
  <si>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</si>
  <si>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</si>
  <si>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</si>
  <si>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</si>
  <si>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</si>
  <si>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</si>
  <si>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</si>
  <si>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</si>
  <si>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</si>
  <si>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</si>
  <si>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</si>
  <si>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</si>
  <si>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</si>
  <si>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</si>
  <si>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</si>
  <si>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</si>
  <si>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</si>
  <si>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</si>
  <si>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</si>
  <si>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</si>
  <si>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</si>
  <si>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</si>
  <si>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</si>
  <si>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</si>
  <si>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</si>
  <si>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</si>
  <si>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</si>
  <si>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</si>
  <si>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</si>
  <si>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</si>
  <si>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</si>
  <si>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</si>
  <si>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</si>
  <si>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</si>
  <si>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</si>
  <si>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</si>
  <si>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</si>
  <si>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</si>
  <si>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</si>
  <si>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</si>
  <si>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</si>
  <si>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</si>
  <si>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</si>
  <si>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</si>
  <si>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</si>
  <si>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</si>
  <si>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</si>
  <si>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</si>
  <si>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</si>
  <si>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</si>
  <si>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</si>
  <si>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</si>
  <si>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</si>
  <si>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</si>
  <si>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</si>
  <si>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</si>
  <si>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</si>
  <si>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</si>
  <si>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</si>
  <si>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</si>
  <si>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</si>
  <si>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</si>
  <si>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</si>
  <si>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</si>
  <si>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</si>
  <si>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</si>
  <si>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</si>
  <si>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</si>
  <si>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</si>
  <si>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</si>
  <si>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</si>
  <si>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</si>
  <si>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</si>
  <si>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</si>
  <si>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</si>
  <si>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</si>
  <si>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</si>
  <si>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</si>
  <si>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</si>
  <si>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</si>
  <si>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</si>
  <si>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</si>
  <si>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</si>
  <si>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</si>
  <si>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</si>
  <si>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</si>
  <si>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</si>
  <si>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</si>
  <si>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</si>
  <si>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</si>
  <si>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</si>
  <si>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</si>
  <si>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</si>
  <si>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</si>
  <si>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</si>
  <si>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</si>
  <si>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</si>
  <si>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</si>
  <si>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</si>
  <si>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</si>
  <si>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</si>
  <si>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</si>
  <si>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</si>
  <si>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</si>
  <si>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</si>
  <si>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</si>
  <si>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</si>
  <si>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</si>
  <si>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</si>
  <si>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</si>
  <si>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</si>
  <si>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</si>
  <si>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</si>
  <si>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</si>
  <si>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</si>
  <si>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</si>
  <si>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</si>
  <si>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</si>
  <si>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</si>
  <si>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</si>
  <si>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</si>
  <si>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</si>
  <si>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</si>
  <si>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</si>
  <si>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</si>
  <si>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</si>
  <si>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</si>
  <si>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</si>
  <si>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</si>
  <si>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</si>
  <si>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</si>
  <si>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</si>
  <si>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</si>
  <si>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</si>
  <si>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</si>
  <si>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</si>
  <si>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</si>
  <si>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</si>
  <si>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</si>
  <si>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</si>
  <si>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</si>
  <si>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</si>
  <si>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</si>
  <si>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</si>
  <si>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</si>
  <si>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</si>
  <si>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</si>
  <si>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</si>
  <si>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</si>
  <si>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</si>
  <si>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</si>
  <si>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</si>
  <si>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</si>
  <si>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</si>
  <si>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</si>
  <si>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</si>
  <si>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</si>
  <si>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</si>
  <si>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</si>
  <si>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</si>
  <si>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</si>
  <si>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</si>
  <si>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</si>
  <si>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</si>
  <si>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</si>
  <si>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</si>
  <si>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</si>
  <si>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</si>
  <si>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</si>
  <si>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</si>
  <si>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</si>
  <si>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</si>
  <si>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</si>
  <si>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</si>
  <si>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</si>
  <si>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</si>
  <si>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</si>
  <si>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</si>
  <si>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</si>
  <si>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</si>
  <si>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</si>
  <si>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</si>
  <si>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</si>
  <si>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</si>
  <si>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</si>
  <si>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</si>
  <si>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</si>
  <si>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</si>
  <si>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</si>
  <si>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</si>
  <si>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</si>
  <si>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</si>
  <si>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</si>
  <si>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</si>
  <si>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</si>
  <si>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</si>
  <si>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</si>
  <si>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</si>
  <si>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</si>
  <si>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</si>
  <si>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</si>
  <si>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</si>
  <si>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</si>
  <si>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</si>
  <si>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</si>
  <si>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</si>
  <si>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</si>
  <si>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</si>
  <si>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</si>
  <si>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</si>
  <si>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</si>
  <si>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</si>
  <si>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</si>
  <si>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</si>
  <si>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</si>
  <si>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</si>
  <si>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</si>
  <si>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</si>
  <si>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</si>
  <si>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</si>
  <si>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</si>
  <si>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</si>
  <si>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</si>
  <si>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</si>
  <si>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</si>
  <si>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</si>
  <si>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</si>
  <si>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</si>
  <si>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</si>
  <si>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</si>
  <si>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</si>
  <si>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</si>
  <si>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</si>
  <si>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</si>
  <si>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</si>
  <si>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</si>
  <si>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</si>
  <si>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</si>
  <si>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</si>
  <si>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</si>
  <si>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</si>
  <si>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</si>
  <si>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</si>
  <si>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</si>
  <si>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</si>
  <si>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</si>
  <si>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</si>
  <si>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</si>
  <si>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</si>
  <si>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</si>
  <si>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</si>
  <si>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</si>
  <si>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</si>
  <si>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</si>
  <si>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</si>
  <si>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</si>
  <si>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</si>
  <si>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</si>
  <si>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</si>
  <si>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</si>
  <si>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</si>
  <si>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</si>
  <si>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</si>
  <si>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</si>
  <si>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</si>
  <si>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</si>
  <si>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</si>
  <si>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</si>
  <si>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</si>
  <si>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</si>
  <si>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</si>
  <si>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</si>
  <si>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</si>
  <si>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</si>
  <si>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</si>
  <si>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</si>
  <si>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</si>
  <si>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</si>
  <si>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</si>
  <si>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</si>
  <si>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</si>
  <si>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</si>
  <si>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</si>
  <si>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</si>
  <si>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</si>
  <si>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</si>
  <si>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</si>
  <si>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</si>
  <si>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</si>
  <si>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</si>
  <si>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</si>
  <si>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</si>
  <si>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</si>
  <si>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</si>
  <si>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</si>
  <si>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</si>
  <si>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</si>
  <si>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</si>
  <si>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</si>
  <si>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</si>
  <si>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</si>
  <si>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</si>
  <si>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</si>
  <si>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</si>
  <si>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</si>
  <si>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</si>
  <si>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</si>
  <si>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</si>
  <si>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</si>
  <si>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</si>
  <si>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</si>
  <si>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</si>
  <si>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</si>
  <si>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</si>
  <si>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</si>
  <si>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</si>
  <si>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</si>
  <si>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</si>
  <si>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</si>
  <si>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</si>
  <si>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</si>
  <si>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</si>
  <si>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</si>
  <si>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</si>
  <si>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</si>
  <si>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</si>
  <si>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</si>
  <si>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</si>
  <si>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</si>
  <si>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</si>
  <si>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</si>
  <si>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</si>
  <si>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</si>
  <si>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</si>
  <si>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</si>
  <si>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</si>
  <si>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</si>
  <si>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</si>
  <si>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</si>
  <si>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</si>
  <si>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</si>
  <si>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</si>
  <si>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</si>
  <si>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</si>
  <si>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</si>
  <si>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</si>
  <si>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</si>
  <si>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</si>
  <si>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</si>
  <si>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</si>
  <si>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</si>
  <si>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</si>
  <si>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</si>
  <si>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</si>
  <si>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</si>
  <si>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</si>
  <si>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</si>
  <si>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</si>
  <si>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</si>
  <si>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</si>
  <si>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</si>
  <si>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</si>
  <si>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</si>
  <si>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</si>
  <si>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</si>
  <si>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</si>
  <si>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</si>
  <si>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</si>
  <si>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</si>
  <si>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</si>
  <si>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</si>
  <si>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</si>
  <si>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</si>
  <si>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</si>
  <si>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</si>
  <si>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</si>
  <si>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</si>
  <si>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</si>
  <si>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</si>
  <si>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</si>
  <si>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</si>
  <si>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</si>
  <si>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</si>
  <si>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</si>
  <si>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</si>
  <si>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</si>
  <si>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</si>
  <si>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</si>
  <si>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</si>
  <si>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</si>
  <si>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</si>
  <si>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</si>
  <si>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</si>
  <si>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</si>
  <si>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</si>
  <si>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</si>
  <si>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</si>
  <si>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</si>
  <si>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</si>
  <si>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</si>
  <si>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</si>
  <si>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</si>
  <si>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</si>
  <si>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</si>
  <si>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</si>
  <si>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</si>
  <si>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</si>
  <si>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</si>
  <si>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</si>
  <si>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</si>
  <si>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</si>
  <si>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</si>
  <si>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</si>
  <si>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</si>
  <si>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</si>
  <si>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</si>
  <si>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</si>
  <si>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</si>
  <si>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</si>
  <si>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</si>
  <si>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</si>
  <si>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</si>
  <si>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</si>
  <si>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</si>
  <si>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</si>
  <si>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</si>
  <si>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</si>
  <si>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</si>
  <si>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</si>
  <si>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</si>
  <si>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</si>
  <si>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</si>
  <si>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</si>
  <si>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</si>
  <si>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</si>
  <si>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</si>
  <si>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</si>
  <si>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</si>
  <si>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</si>
  <si>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</si>
  <si>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</si>
  <si>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</si>
  <si>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</si>
  <si>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</si>
  <si>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</si>
  <si>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</si>
  <si>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</si>
  <si>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</si>
  <si>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</si>
  <si>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</si>
  <si>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</si>
  <si>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</si>
  <si>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</si>
  <si>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</si>
  <si>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</si>
  <si>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</si>
  <si>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</si>
  <si>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</si>
  <si>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</si>
  <si>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</si>
  <si>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</si>
  <si>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</si>
  <si>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</si>
  <si>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</si>
  <si>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</si>
  <si>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</si>
  <si>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</si>
  <si>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</si>
  <si>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</si>
  <si>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</si>
  <si>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</si>
  <si>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</si>
  <si>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</si>
  <si>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</si>
  <si>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</si>
  <si>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</si>
  <si>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</si>
  <si>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</si>
  <si>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</si>
  <si>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</si>
  <si>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</si>
  <si>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</si>
  <si>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</si>
  <si>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</si>
  <si>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</si>
  <si>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</si>
  <si>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</si>
  <si>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</si>
  <si>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</si>
  <si>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</si>
  <si>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</si>
  <si>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</si>
  <si>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</si>
  <si>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</si>
  <si>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</si>
  <si>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</si>
  <si>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</si>
  <si>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</si>
  <si>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</si>
  <si>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</si>
  <si>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</si>
  <si>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</si>
  <si>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</si>
  <si>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</si>
  <si>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</si>
  <si>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</si>
  <si>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</si>
  <si>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</si>
  <si>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</si>
  <si>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</si>
  <si>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</si>
  <si>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</si>
  <si>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</si>
  <si>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</si>
  <si>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</si>
  <si>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</si>
  <si>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</si>
  <si>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</si>
  <si>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</si>
  <si>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</si>
  <si>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</si>
  <si>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</si>
  <si>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</si>
  <si>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</si>
  <si>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</si>
  <si>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</si>
  <si>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</si>
  <si>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</si>
  <si>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</si>
  <si>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</si>
  <si>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</si>
  <si>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</si>
  <si>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</si>
  <si>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</si>
  <si>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</si>
  <si>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</si>
  <si>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</si>
  <si>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</si>
  <si>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</si>
  <si>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</si>
  <si>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</si>
  <si>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</si>
  <si>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</si>
  <si>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</si>
  <si>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</si>
  <si>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</si>
  <si>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</si>
  <si>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</si>
  <si>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</si>
  <si>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</si>
  <si>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</si>
  <si>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</si>
  <si>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</si>
  <si>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</si>
  <si>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</si>
  <si>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</si>
  <si>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</si>
  <si>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</si>
  <si>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</si>
  <si>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</si>
  <si>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</si>
  <si>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</si>
  <si>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</si>
  <si>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</si>
  <si>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</si>
  <si>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</si>
  <si>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</si>
  <si>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</si>
  <si>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</si>
  <si>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</si>
  <si>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</si>
  <si>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</si>
  <si>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</si>
  <si>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</si>
  <si>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</si>
  <si>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</si>
  <si>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</si>
  <si>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</si>
  <si>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</si>
  <si>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</si>
  <si>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</si>
  <si>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</si>
  <si>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</si>
  <si>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</si>
  <si>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</si>
  <si>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</si>
  <si>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</si>
  <si>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</si>
  <si>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</si>
  <si>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</si>
  <si>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</si>
  <si>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</si>
  <si>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</si>
  <si>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</si>
  <si>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</si>
  <si>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</si>
  <si>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</si>
  <si>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</si>
  <si>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</si>
  <si>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</si>
  <si>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</si>
  <si>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</si>
  <si>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</si>
  <si>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</si>
  <si>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</si>
  <si>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</si>
  <si>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</si>
  <si>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</si>
  <si>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</si>
  <si>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</si>
  <si>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</si>
  <si>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</si>
  <si>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</si>
  <si>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</si>
  <si>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</si>
  <si>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</si>
  <si>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</si>
  <si>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</si>
  <si>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</si>
  <si>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</si>
  <si>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</si>
  <si>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</si>
  <si>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</si>
  <si>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</si>
  <si>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</si>
  <si>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</si>
  <si>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</si>
  <si>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</si>
  <si>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</si>
  <si>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</si>
  <si>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</si>
  <si>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</si>
  <si>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</si>
  <si>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</si>
  <si>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</si>
  <si>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</si>
  <si>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</si>
  <si>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</si>
  <si>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</si>
  <si>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</si>
  <si>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</si>
  <si>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</si>
  <si>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</si>
  <si>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</si>
  <si>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</si>
  <si>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</si>
  <si>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</si>
  <si>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</si>
  <si>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</si>
  <si>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</si>
  <si>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</si>
  <si>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</si>
  <si>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</si>
  <si>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</si>
  <si>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</si>
  <si>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</si>
  <si>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</si>
  <si>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</si>
  <si>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</si>
  <si>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</si>
  <si>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</si>
  <si>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</si>
  <si>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</si>
  <si>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</si>
  <si>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</si>
  <si>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</si>
  <si>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</si>
  <si>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</si>
  <si>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</si>
  <si>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</si>
  <si>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</si>
  <si>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</si>
  <si>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</si>
  <si>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</si>
  <si>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</si>
  <si>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</si>
  <si>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</si>
  <si>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</si>
  <si>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</si>
  <si>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</si>
  <si>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</si>
  <si>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</si>
  <si>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</si>
  <si>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</si>
  <si>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</si>
  <si>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</si>
  <si>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</si>
  <si>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</si>
  <si>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</si>
  <si>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</si>
  <si>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</si>
  <si>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</si>
  <si>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</si>
  <si>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</si>
  <si>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</si>
  <si>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</si>
  <si>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</si>
  <si>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</si>
  <si>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</si>
  <si>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</si>
  <si>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</si>
  <si>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</si>
  <si>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</si>
  <si>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</si>
  <si>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</si>
  <si>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</si>
  <si>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</si>
  <si>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</si>
  <si>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</si>
  <si>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</si>
  <si>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</si>
  <si>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</si>
  <si>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</si>
  <si>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</si>
  <si>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</si>
  <si>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</si>
  <si>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</si>
  <si>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</si>
  <si>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</si>
  <si>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</si>
  <si>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</si>
  <si>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</si>
  <si>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</si>
  <si>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</si>
  <si>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</si>
  <si>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</si>
  <si>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</si>
  <si>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</si>
  <si>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</si>
  <si>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</si>
  <si>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</si>
  <si>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</si>
  <si>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</si>
  <si>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</si>
  <si>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</si>
  <si>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</si>
  <si>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</si>
  <si>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</si>
  <si>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</si>
  <si>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</si>
  <si>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</si>
  <si>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</si>
  <si>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</si>
  <si>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</si>
  <si>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</si>
  <si>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</si>
  <si>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</si>
  <si>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</si>
  <si>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</si>
  <si>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</si>
  <si>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</si>
  <si>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</si>
  <si>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</si>
  <si>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</si>
  <si>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</si>
  <si>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</si>
  <si>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</si>
  <si>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</si>
  <si>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</si>
  <si>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</si>
  <si>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</si>
  <si>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</si>
  <si>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</si>
  <si>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</si>
  <si>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</si>
  <si>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</si>
  <si>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</si>
  <si>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</si>
  <si>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</si>
  <si>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</si>
  <si>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</si>
  <si>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</si>
  <si>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</si>
  <si>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</si>
  <si>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</si>
  <si>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</si>
  <si>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</si>
  <si>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</si>
  <si>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</si>
  <si>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</si>
  <si>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</si>
  <si>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</si>
  <si>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</si>
  <si>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</si>
  <si>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</si>
  <si>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</si>
  <si>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</si>
  <si>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</si>
  <si>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</si>
  <si>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</si>
  <si>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</si>
  <si>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</si>
  <si>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</si>
  <si>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</si>
  <si>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</si>
  <si>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</si>
  <si>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</si>
  <si>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</si>
  <si>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</si>
  <si>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</si>
  <si>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</si>
  <si>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</si>
  <si>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</si>
  <si>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</si>
  <si>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</si>
  <si>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</si>
  <si>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</si>
  <si>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</si>
  <si>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</si>
  <si>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</si>
  <si>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</si>
  <si>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</si>
  <si>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</si>
  <si>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</si>
  <si>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</si>
  <si>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</si>
  <si>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</si>
  <si>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</si>
  <si>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</si>
  <si>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</si>
  <si>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</si>
  <si>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</si>
  <si>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</si>
  <si>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</si>
  <si>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</si>
  <si>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</si>
  <si>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</si>
  <si>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</si>
  <si>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</si>
  <si>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</si>
  <si>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</si>
  <si>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</si>
  <si>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</si>
  <si>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</si>
  <si>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</si>
  <si>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</si>
  <si>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</si>
  <si>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</si>
  <si>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</si>
  <si>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</si>
  <si>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</si>
  <si>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</si>
  <si>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</si>
  <si>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</si>
  <si>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</si>
  <si>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</si>
  <si>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</si>
  <si>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</si>
  <si>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</si>
  <si>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</si>
  <si>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</si>
  <si>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</si>
  <si>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</si>
  <si>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</si>
  <si>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</si>
  <si>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</si>
  <si>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</si>
  <si>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</si>
  <si>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</si>
  <si>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</si>
  <si>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</si>
  <si>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</si>
  <si>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</si>
  <si>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</si>
  <si>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</si>
  <si>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</si>
  <si>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</si>
  <si>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</si>
  <si>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</si>
  <si>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</si>
  <si>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</si>
  <si>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</si>
  <si>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</si>
  <si>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</si>
  <si>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</si>
  <si>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</si>
  <si>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</si>
  <si>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</si>
  <si>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</si>
  <si>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</si>
  <si>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</si>
  <si>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</si>
  <si>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</si>
  <si>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</si>
  <si>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</si>
  <si>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</si>
  <si>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</si>
  <si>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</si>
  <si>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</si>
  <si>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</si>
  <si>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</si>
  <si>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</si>
  <si>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</si>
  <si>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</si>
  <si>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</si>
  <si>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</si>
  <si>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</si>
  <si>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</si>
  <si>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</si>
  <si>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</si>
  <si>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</si>
  <si>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</si>
  <si>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</si>
  <si>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</si>
  <si>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</si>
  <si>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</si>
  <si>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</si>
  <si>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</si>
  <si>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</si>
  <si>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</si>
  <si>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</si>
  <si>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</si>
  <si>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</si>
  <si>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</si>
  <si>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</si>
  <si>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</si>
  <si>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</si>
  <si>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</si>
  <si>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</si>
  <si>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</si>
  <si>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</si>
  <si>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</si>
  <si>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</si>
  <si>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</si>
  <si>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</si>
  <si>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</si>
  <si>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</si>
  <si>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</si>
  <si>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</si>
  <si>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</si>
  <si>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</si>
  <si>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</si>
  <si>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</si>
  <si>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</si>
  <si>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</si>
  <si>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</si>
  <si>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</si>
  <si>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</si>
  <si>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</si>
  <si>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</si>
  <si>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</si>
  <si>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</si>
  <si>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</si>
  <si>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</si>
  <si>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</si>
  <si>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</si>
  <si>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</si>
  <si>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</si>
  <si>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</si>
  <si>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</si>
  <si>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</si>
  <si>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</si>
  <si>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</si>
  <si>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</si>
  <si>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</si>
  <si>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</si>
  <si>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</si>
  <si>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</si>
  <si>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</si>
  <si>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</si>
  <si>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</si>
  <si>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</si>
  <si>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</si>
  <si>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</si>
  <si>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</si>
  <si>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</si>
  <si>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</si>
  <si>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</si>
  <si>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</si>
  <si>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</si>
  <si>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</si>
  <si>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</si>
  <si>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</si>
  <si>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</si>
  <si>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</si>
  <si>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</si>
  <si>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</si>
  <si>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</si>
  <si>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</si>
  <si>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</si>
  <si>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</si>
  <si>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</si>
  <si>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</si>
  <si>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</si>
  <si>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</si>
  <si>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</si>
  <si>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</si>
  <si>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</si>
  <si>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</si>
  <si>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</si>
  <si>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</si>
  <si>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</si>
  <si>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</si>
  <si>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</si>
  <si>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</si>
  <si>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</si>
  <si>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</si>
  <si>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</si>
  <si>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</si>
  <si>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</si>
  <si>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</si>
  <si>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</si>
  <si>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</si>
  <si>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</si>
  <si>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</si>
  <si>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</si>
  <si>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</si>
  <si>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</si>
  <si>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</si>
  <si>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</si>
  <si>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</si>
  <si>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</si>
  <si>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</si>
  <si>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</si>
  <si>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</si>
  <si>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</si>
  <si>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</si>
  <si>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</si>
  <si>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</si>
  <si>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</si>
  <si>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</si>
  <si>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</si>
  <si>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</si>
  <si>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</si>
  <si>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</si>
  <si>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</si>
  <si>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</si>
  <si>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</si>
  <si>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</si>
  <si>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</si>
  <si>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</si>
  <si>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</si>
  <si>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</si>
  <si>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</si>
  <si>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</si>
  <si>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</si>
  <si>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</si>
  <si>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</si>
  <si>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</si>
  <si>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</si>
  <si>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</si>
  <si>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</si>
  <si>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</si>
  <si>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</si>
  <si>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</si>
  <si>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</si>
  <si>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</si>
  <si>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</si>
  <si>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</si>
  <si>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</si>
  <si>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</si>
  <si>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</si>
  <si>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</si>
  <si>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</si>
  <si>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</si>
  <si>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</si>
  <si>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</si>
  <si>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</si>
  <si>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</si>
  <si>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</si>
  <si>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</si>
  <si>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</si>
  <si>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</si>
  <si>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</si>
  <si>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</si>
  <si>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</si>
  <si>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</si>
  <si>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</si>
  <si>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</si>
  <si>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</si>
  <si>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</si>
  <si>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</si>
  <si>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</si>
  <si>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</si>
  <si>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</si>
  <si>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</si>
  <si>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</si>
  <si>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</si>
  <si>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</si>
  <si>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</si>
  <si>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</si>
  <si>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</si>
  <si>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</si>
  <si>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</si>
  <si>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</si>
  <si>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</si>
  <si>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</si>
  <si>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</si>
  <si>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</si>
  <si>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</si>
  <si>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</si>
  <si>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</si>
  <si>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</si>
  <si>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</si>
  <si>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</si>
  <si>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</si>
  <si>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</si>
  <si>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</si>
  <si>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</si>
  <si>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</si>
  <si>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</si>
  <si>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</si>
  <si>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</si>
  <si>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</si>
  <si>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</si>
  <si>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</si>
  <si>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</si>
  <si>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</si>
  <si>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</si>
  <si>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</si>
  <si>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</si>
  <si>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</si>
  <si>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</si>
  <si>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</si>
  <si>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</si>
  <si>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</si>
  <si>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</si>
  <si>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</si>
  <si>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</si>
  <si>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</si>
  <si>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</si>
  <si>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</si>
  <si>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</si>
  <si>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</si>
  <si>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</si>
  <si>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</si>
  <si>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</si>
  <si>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</si>
  <si>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</si>
  <si>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</si>
  <si>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</si>
  <si>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</si>
  <si>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</si>
  <si>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</si>
  <si>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</si>
  <si>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</si>
  <si>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</si>
  <si>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</si>
  <si>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</si>
  <si>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</si>
  <si>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</si>
  <si>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</si>
  <si>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</si>
  <si>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</si>
  <si>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</si>
  <si>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</si>
  <si>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</si>
  <si>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</si>
  <si>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</si>
  <si>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</si>
  <si>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</si>
  <si>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</si>
  <si>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</si>
  <si>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</si>
  <si>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</si>
  <si>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</si>
  <si>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</si>
  <si>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</si>
  <si>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</si>
  <si>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</si>
  <si>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</si>
  <si>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</si>
  <si>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</si>
  <si>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</si>
  <si>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</si>
  <si>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</si>
  <si>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</si>
  <si>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</si>
  <si>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</si>
  <si>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</si>
  <si>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</si>
  <si>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</si>
  <si>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</si>
  <si>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</si>
  <si>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</si>
  <si>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</si>
  <si>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</si>
  <si>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</si>
  <si>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</si>
  <si>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</si>
  <si>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</si>
  <si>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</si>
  <si>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</si>
  <si>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</si>
  <si>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</si>
  <si>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</si>
  <si>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</si>
  <si>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</si>
  <si>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</si>
  <si>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</si>
  <si>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</si>
  <si>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</si>
  <si>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</si>
  <si>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</si>
  <si>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</si>
  <si>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</si>
  <si>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</si>
  <si>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</si>
  <si>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</si>
  <si>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</si>
  <si>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</si>
  <si>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</si>
  <si>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</si>
  <si>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</si>
  <si>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</si>
  <si>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</si>
  <si>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</si>
  <si>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</si>
  <si>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</si>
  <si>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</si>
  <si>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</si>
  <si>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</si>
  <si>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</si>
  <si>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</si>
  <si>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</si>
  <si>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</si>
  <si>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</si>
  <si>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</si>
  <si>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</si>
  <si>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</si>
  <si>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</si>
  <si>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</si>
  <si>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</si>
  <si>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</si>
  <si>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</si>
  <si>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</si>
  <si>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</si>
  <si>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</si>
  <si>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</si>
  <si>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</si>
  <si>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</si>
  <si>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</si>
  <si>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</si>
  <si>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</si>
  <si>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</si>
  <si>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</si>
  <si>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</si>
  <si>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</si>
  <si>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</si>
  <si>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</si>
  <si>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</si>
  <si>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</si>
  <si>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</si>
  <si>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</si>
  <si>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</si>
  <si>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</si>
  <si>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</si>
  <si>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</si>
  <si>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</si>
  <si>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</si>
  <si>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</si>
  <si>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</si>
  <si>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</si>
  <si>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</si>
  <si>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</si>
  <si>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</si>
  <si>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</si>
  <si>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</si>
  <si>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</si>
  <si>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</si>
  <si>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</si>
  <si>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</si>
  <si>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</si>
  <si>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</si>
  <si>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</si>
  <si>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</si>
  <si>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</si>
  <si>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</si>
  <si>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</si>
  <si>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</si>
  <si>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</si>
  <si>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</si>
  <si>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</si>
  <si>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</si>
  <si>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</si>
  <si>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</si>
  <si>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</si>
  <si>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</si>
  <si>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</si>
  <si>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</si>
  <si>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</si>
  <si>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</si>
  <si>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</si>
  <si>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</si>
  <si>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</si>
  <si>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</si>
  <si>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</si>
  <si>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</si>
  <si>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</si>
  <si>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</si>
  <si>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</si>
  <si>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</si>
  <si>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</si>
  <si>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</si>
  <si>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</si>
  <si>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</si>
  <si>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</si>
  <si>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</si>
  <si>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</si>
  <si>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</si>
  <si>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</si>
  <si>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</si>
  <si>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</si>
  <si>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</si>
  <si>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</si>
  <si>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</si>
  <si>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</si>
  <si>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</si>
  <si>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</si>
  <si>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</si>
  <si>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</si>
  <si>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</si>
  <si>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</si>
  <si>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</si>
  <si>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</si>
  <si>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</si>
  <si>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</si>
  <si>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</si>
  <si>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</si>
  <si>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</si>
  <si>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</si>
  <si>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</si>
  <si>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</si>
  <si>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</si>
  <si>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</si>
  <si>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</si>
  <si>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</si>
  <si>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</si>
  <si>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</si>
  <si>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</si>
  <si>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</si>
  <si>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</si>
  <si>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</si>
  <si>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</si>
  <si>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</si>
  <si>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</si>
  <si>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</si>
  <si>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</si>
  <si>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</si>
  <si>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</si>
  <si>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</si>
  <si>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</si>
  <si>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</si>
  <si>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</si>
  <si>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</si>
  <si>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</si>
  <si>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</si>
  <si>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</si>
  <si>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</si>
  <si>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</si>
  <si>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</si>
  <si>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</si>
  <si>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</si>
  <si>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</si>
  <si>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</si>
  <si>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</si>
  <si>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</si>
  <si>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</si>
  <si>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</si>
  <si>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</si>
  <si>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</si>
  <si>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</si>
  <si>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</si>
  <si>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</si>
  <si>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</si>
  <si>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</si>
  <si>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</si>
  <si>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</si>
  <si>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</si>
  <si>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</si>
  <si>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</si>
  <si>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</si>
  <si>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</si>
  <si>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</si>
  <si>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</si>
  <si>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</si>
  <si>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</si>
  <si>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</si>
  <si>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</si>
  <si>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</si>
  <si>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</si>
  <si>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</si>
  <si>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</si>
  <si>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</si>
  <si>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</si>
  <si>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</si>
  <si>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</si>
  <si>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</si>
  <si>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</si>
  <si>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</si>
  <si>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</si>
  <si>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</si>
  <si>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</si>
  <si>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</si>
  <si>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</si>
  <si>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</si>
  <si>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</si>
  <si>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</si>
  <si>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</si>
  <si>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</si>
  <si>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</si>
  <si>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</si>
  <si>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</si>
  <si>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</si>
  <si>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</si>
  <si>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</si>
  <si>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</si>
  <si>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</si>
  <si>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</si>
  <si>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</si>
  <si>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</si>
  <si>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</si>
  <si>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</si>
  <si>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</si>
  <si>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</si>
  <si>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</si>
  <si>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</si>
  <si>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</si>
  <si>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</si>
  <si>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</si>
  <si>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</si>
  <si>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</si>
  <si>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</si>
  <si>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</si>
  <si>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</si>
  <si>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</si>
  <si>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</si>
  <si>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</si>
  <si>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</si>
  <si>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</si>
  <si>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</si>
  <si>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</si>
  <si>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</si>
  <si>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</si>
  <si>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</si>
  <si>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</si>
  <si>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</si>
  <si>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</si>
  <si>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</si>
  <si>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</si>
  <si>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</si>
  <si>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</si>
  <si>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</si>
  <si>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</si>
  <si>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</si>
  <si>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</si>
  <si>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</si>
  <si>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</si>
  <si>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</si>
  <si>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</si>
  <si>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</si>
  <si>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</si>
  <si>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</si>
  <si>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</si>
  <si>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</si>
  <si>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</si>
  <si>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</si>
  <si>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</si>
  <si>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</si>
  <si>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</si>
  <si>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</si>
  <si>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</si>
  <si>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</si>
  <si>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</si>
  <si>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</si>
  <si>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</si>
  <si>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</si>
  <si>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</si>
  <si>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</si>
  <si>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</si>
  <si>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</si>
  <si>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</si>
  <si>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</si>
  <si>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</si>
  <si>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</si>
  <si>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</si>
  <si>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</si>
  <si>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</si>
  <si>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</si>
  <si>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</si>
  <si>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</si>
  <si>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</si>
  <si>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</si>
  <si>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</si>
  <si>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</si>
  <si>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</si>
  <si>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</si>
  <si>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</si>
  <si>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</si>
  <si>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</si>
  <si>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</si>
  <si>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</si>
  <si>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</si>
  <si>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</si>
  <si>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</si>
  <si>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</si>
  <si>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</si>
  <si>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</si>
  <si>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</si>
  <si>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</si>
  <si>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</si>
  <si>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</si>
  <si>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</si>
  <si>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</si>
  <si>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</si>
  <si>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</si>
  <si>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</si>
  <si>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</si>
  <si>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</si>
  <si>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</si>
  <si>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</si>
  <si>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</si>
  <si>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</si>
  <si>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</si>
  <si>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</si>
  <si>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</si>
  <si>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</si>
  <si>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</si>
  <si>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</si>
  <si>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</si>
  <si>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</si>
  <si>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</si>
  <si>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</si>
  <si>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</si>
  <si>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</si>
  <si>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</si>
  <si>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</si>
  <si>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</si>
  <si>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</si>
  <si>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</si>
  <si>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</si>
  <si>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</si>
  <si>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</si>
  <si>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</si>
  <si>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</si>
  <si>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</si>
  <si>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</si>
  <si>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</si>
  <si>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</si>
  <si>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</si>
  <si>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</si>
  <si>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</si>
  <si>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</si>
  <si>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</si>
  <si>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</si>
  <si>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</si>
  <si>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</si>
  <si>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</si>
  <si>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</si>
  <si>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</si>
  <si>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</si>
  <si>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</si>
  <si>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</si>
  <si>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</si>
  <si>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</si>
  <si>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</si>
  <si>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</si>
  <si>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</si>
  <si>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</si>
  <si>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</si>
  <si>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</si>
  <si>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</si>
  <si>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</si>
  <si>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</si>
  <si>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</si>
  <si>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</si>
  <si>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</si>
  <si>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</si>
  <si>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</si>
  <si>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</si>
  <si>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</si>
  <si>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</si>
  <si>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</si>
  <si>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</si>
  <si>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</si>
  <si>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</si>
  <si>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</si>
  <si>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</si>
  <si>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</si>
  <si>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</si>
  <si>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</si>
  <si>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</si>
  <si>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</si>
  <si>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</si>
  <si>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</si>
  <si>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</si>
  <si>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</si>
  <si>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</si>
  <si>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</si>
  <si>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</si>
  <si>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</si>
  <si>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</si>
  <si>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</si>
  <si>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</si>
  <si>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</si>
  <si>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</si>
  <si>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</si>
  <si>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</si>
  <si>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</si>
  <si>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</si>
  <si>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</si>
  <si>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</si>
  <si>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</si>
  <si>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</si>
  <si>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</si>
  <si>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</si>
  <si>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</si>
  <si>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</si>
  <si>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</si>
  <si>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</si>
  <si>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</si>
  <si>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</si>
  <si>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</si>
  <si>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</si>
  <si>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</si>
  <si>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</si>
  <si>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</si>
  <si>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</si>
  <si>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</si>
  <si>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</si>
  <si>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</si>
  <si>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</si>
  <si>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</si>
  <si>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</si>
  <si>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</si>
  <si>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</si>
  <si>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</si>
  <si>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</si>
  <si>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</si>
  <si>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</si>
  <si>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</si>
  <si>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</si>
  <si>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</si>
  <si>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</si>
  <si>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</si>
  <si>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</si>
  <si>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</si>
  <si>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</si>
  <si>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</si>
  <si>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</si>
  <si>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</si>
  <si>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</si>
  <si>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</si>
  <si>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</si>
  <si>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</si>
  <si>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</si>
  <si>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</si>
  <si>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</si>
  <si>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</si>
  <si>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</si>
  <si>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</si>
  <si>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</si>
  <si>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</si>
  <si>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</si>
  <si>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</si>
  <si>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</si>
  <si>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</si>
  <si>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</si>
  <si>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</si>
  <si>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</si>
  <si>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</si>
  <si>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</si>
  <si>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</si>
  <si>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</si>
  <si>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</si>
  <si>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</si>
  <si>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</si>
  <si>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</si>
  <si>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</si>
  <si>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</si>
  <si>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</si>
  <si>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</si>
  <si>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</si>
  <si>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</si>
  <si>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</si>
  <si>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</si>
  <si>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</si>
  <si>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</si>
  <si>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</si>
  <si>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</si>
  <si>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</si>
  <si>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</si>
  <si>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</si>
  <si>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</si>
  <si>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</si>
  <si>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</si>
  <si>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</si>
  <si>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</si>
  <si>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</si>
  <si>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</si>
  <si>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</si>
  <si>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</si>
  <si>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</si>
  <si>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</si>
  <si>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</si>
  <si>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</si>
  <si>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</si>
  <si>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</si>
  <si>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</si>
  <si>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</si>
  <si>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</si>
  <si>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</si>
  <si>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</si>
  <si>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</si>
  <si>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</si>
  <si>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</si>
  <si>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</si>
  <si>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</si>
  <si>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</si>
  <si>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</si>
  <si>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</si>
  <si>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</si>
  <si>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</si>
  <si>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</si>
  <si>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</si>
  <si>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</si>
  <si>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</si>
  <si>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</si>
  <si>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</si>
  <si>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</si>
  <si>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</si>
  <si>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</si>
  <si>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</si>
  <si>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</si>
  <si>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</si>
  <si>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</si>
  <si>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</si>
  <si>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</si>
  <si>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</si>
  <si>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</si>
  <si>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</si>
  <si>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</si>
  <si>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</si>
  <si>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</si>
  <si>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</si>
  <si>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</si>
  <si>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</si>
  <si>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</si>
  <si>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</si>
  <si>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</si>
  <si>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</si>
  <si>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</si>
  <si>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</si>
  <si>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</si>
  <si>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</si>
  <si>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</si>
  <si>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</si>
  <si>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</si>
  <si>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</si>
  <si>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</si>
  <si>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</si>
  <si>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</si>
  <si>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</si>
  <si>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</si>
  <si>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</si>
  <si>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</si>
  <si>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</si>
  <si>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</si>
  <si>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</si>
  <si>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</si>
  <si>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</si>
  <si>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</si>
  <si>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</si>
  <si>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</si>
  <si>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</si>
  <si>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</si>
  <si>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</si>
  <si>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</si>
  <si>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</si>
  <si>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</si>
  <si>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</si>
  <si>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</si>
  <si>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</si>
  <si>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</si>
  <si>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</si>
  <si>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</si>
  <si>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</si>
  <si>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</si>
  <si>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</si>
  <si>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</si>
  <si>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</si>
  <si>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</si>
  <si>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</si>
  <si>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</si>
  <si>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</si>
  <si>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</si>
  <si>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</si>
  <si>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</si>
  <si>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</si>
  <si>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</si>
  <si>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</si>
  <si>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</si>
  <si>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</si>
  <si>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</si>
  <si>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</si>
  <si>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</si>
  <si>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</si>
  <si>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</si>
  <si>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</si>
  <si>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</si>
  <si>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</si>
  <si>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</si>
  <si>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</si>
  <si>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</si>
  <si>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</si>
  <si>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</si>
  <si>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</si>
  <si>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</si>
  <si>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</si>
  <si>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</si>
  <si>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</si>
  <si>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</si>
  <si>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</si>
  <si>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</si>
  <si>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</si>
  <si>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</si>
  <si>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</si>
  <si>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</si>
  <si>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</si>
  <si>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</si>
  <si>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</si>
  <si>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</si>
  <si>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</si>
  <si>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</si>
  <si>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</si>
  <si>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</si>
  <si>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</si>
  <si>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</si>
  <si>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</si>
  <si>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</si>
  <si>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</si>
  <si>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</si>
  <si>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</si>
  <si>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</si>
  <si>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</si>
  <si>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</si>
  <si>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</si>
  <si>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</si>
  <si>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</si>
  <si>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</si>
  <si>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</si>
  <si>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</si>
  <si>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</si>
  <si>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</si>
  <si>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</si>
  <si>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</si>
  <si>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</si>
  <si>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</si>
  <si>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</si>
  <si>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</si>
  <si>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</si>
  <si>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</si>
  <si>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</si>
  <si>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</si>
  <si>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</si>
  <si>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</si>
  <si>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</si>
  <si>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</si>
  <si>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</si>
  <si>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</si>
  <si>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</si>
  <si>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</si>
  <si>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</si>
  <si>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</si>
  <si>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</si>
  <si>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</si>
  <si>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</si>
  <si>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</si>
  <si>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</si>
  <si>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</si>
  <si>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</si>
  <si>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</si>
  <si>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</si>
  <si>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</si>
  <si>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</si>
  <si>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</si>
  <si>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</si>
  <si>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</si>
  <si>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</si>
  <si>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</si>
  <si>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</si>
  <si>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</si>
  <si>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</si>
  <si>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</si>
  <si>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</si>
  <si>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</si>
  <si>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</si>
  <si>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</si>
  <si>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</si>
  <si>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</si>
  <si>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</si>
  <si>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</si>
  <si>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</si>
  <si>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</si>
  <si>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</si>
  <si>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</si>
  <si>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</si>
  <si>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</si>
  <si>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</si>
  <si>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</si>
  <si>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</si>
  <si>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</si>
  <si>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</si>
  <si>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</si>
  <si>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</si>
  <si>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</si>
  <si>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</si>
  <si>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</si>
  <si>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</si>
  <si>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</si>
  <si>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</si>
  <si>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</si>
  <si>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</si>
  <si>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</si>
  <si>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</si>
  <si>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</si>
  <si>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</si>
  <si>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</si>
  <si>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</si>
  <si>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</si>
  <si>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</si>
  <si>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</si>
  <si>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</si>
  <si>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</si>
  <si>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</si>
  <si>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</si>
  <si>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</si>
  <si>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</si>
  <si>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</si>
  <si>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</si>
  <si>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</si>
  <si>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</si>
  <si>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</si>
  <si>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</si>
  <si>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</si>
  <si>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</si>
  <si>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</si>
  <si>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</si>
  <si>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</si>
  <si>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</si>
  <si>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</si>
  <si>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</si>
  <si>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</si>
  <si>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</si>
  <si>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</si>
  <si>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</si>
  <si>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</si>
  <si>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</si>
  <si>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</si>
  <si>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</si>
  <si>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</si>
  <si>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</si>
  <si>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</si>
  <si>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</si>
  <si>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</si>
  <si>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</si>
  <si>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</si>
  <si>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</si>
  <si>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</si>
  <si>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</si>
  <si>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</si>
  <si>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</si>
  <si>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</si>
  <si>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</si>
  <si>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</si>
  <si>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</si>
  <si>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</si>
  <si>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</si>
  <si>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</si>
  <si>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</si>
  <si>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</si>
  <si>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</si>
  <si>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</si>
  <si>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</si>
  <si>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</si>
  <si>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</si>
  <si>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</si>
  <si>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</si>
  <si>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</si>
  <si>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</si>
  <si>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</si>
  <si>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</si>
  <si>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</si>
  <si>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</si>
  <si>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</si>
  <si>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</si>
  <si>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</si>
  <si>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</si>
  <si>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</si>
  <si>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</si>
  <si>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</si>
  <si>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</si>
  <si>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</si>
  <si>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</si>
  <si>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</si>
  <si>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</si>
  <si>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</si>
  <si>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</si>
  <si>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</si>
  <si>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</si>
  <si>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</si>
  <si>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</si>
  <si>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</si>
  <si>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</si>
  <si>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</si>
  <si>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</si>
  <si>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</si>
  <si>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</si>
  <si>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</si>
  <si>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</si>
  <si>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</si>
  <si>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</si>
  <si>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</si>
  <si>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</si>
  <si>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</si>
  <si>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</si>
  <si>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</si>
  <si>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</si>
  <si>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</si>
  <si>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</si>
  <si>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</si>
  <si>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</si>
  <si>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</si>
  <si>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</si>
  <si>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</si>
  <si>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</si>
  <si>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</si>
  <si>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</si>
  <si>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</si>
  <si>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</si>
  <si>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</si>
  <si>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</si>
  <si>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</si>
  <si>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</si>
  <si>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</si>
  <si>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</si>
  <si>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</si>
  <si>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</si>
  <si>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</si>
  <si>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</si>
  <si>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</si>
  <si>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</si>
  <si>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</si>
  <si>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</si>
  <si>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</si>
  <si>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</si>
  <si>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</si>
  <si>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</si>
  <si>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</si>
  <si>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</si>
  <si>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</si>
  <si>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</si>
  <si>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</si>
  <si>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</si>
  <si>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</si>
  <si>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</si>
  <si>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</si>
  <si>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</si>
  <si>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</si>
  <si>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</si>
  <si>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</si>
  <si>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</si>
  <si>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</si>
  <si>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</si>
  <si>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</si>
  <si>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</si>
  <si>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</si>
  <si>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</si>
  <si>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</si>
  <si>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</si>
  <si>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</si>
  <si>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</si>
  <si>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</si>
  <si>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</si>
  <si>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</si>
  <si>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</si>
  <si>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</si>
  <si>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</si>
  <si>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</si>
  <si>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</si>
  <si>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</si>
  <si>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</si>
  <si>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</si>
  <si>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</si>
  <si>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</si>
  <si>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</si>
  <si>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</si>
  <si>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</si>
  <si>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</si>
  <si>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</si>
  <si>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</si>
  <si>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</si>
  <si>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</si>
  <si>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</si>
  <si>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</si>
  <si>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</si>
  <si>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</si>
  <si>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</si>
  <si>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</si>
  <si>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</si>
  <si>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</si>
  <si>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</si>
  <si>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</si>
  <si>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</si>
  <si>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</si>
  <si>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</si>
  <si>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</si>
  <si>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</si>
  <si>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</si>
  <si>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</si>
  <si>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</si>
  <si>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</si>
  <si>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</si>
  <si>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</si>
  <si>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</si>
  <si>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</si>
  <si>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</si>
  <si>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</si>
  <si>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</si>
  <si>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</si>
  <si>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</si>
  <si>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</si>
  <si>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</si>
  <si>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</si>
  <si>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</si>
  <si>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</si>
  <si>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</si>
  <si>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</si>
  <si>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</si>
  <si>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</si>
  <si>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</si>
  <si>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</si>
  <si>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</si>
  <si>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</si>
  <si>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</si>
  <si>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</si>
  <si>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</si>
  <si>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</si>
  <si>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</si>
  <si>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</si>
  <si>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</si>
  <si>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</si>
  <si>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</si>
  <si>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</si>
  <si>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</si>
  <si>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</si>
  <si>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</si>
  <si>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</si>
  <si>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</si>
  <si>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</si>
  <si>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</si>
  <si>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</si>
  <si>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</si>
  <si>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</si>
  <si>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</si>
  <si>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</si>
  <si>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</si>
  <si>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</si>
  <si>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</si>
  <si>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</si>
  <si>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</si>
  <si>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</si>
  <si>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</si>
  <si>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</si>
  <si>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</si>
  <si>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</si>
  <si>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</si>
  <si>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</si>
  <si>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</si>
  <si>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</si>
  <si>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</si>
  <si>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</si>
  <si>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</si>
  <si>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</si>
  <si>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</si>
  <si>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</si>
  <si>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</si>
  <si>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</si>
  <si>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</si>
  <si>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</si>
  <si>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</si>
  <si>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</si>
  <si>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</si>
  <si>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</si>
  <si>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</si>
  <si>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</si>
  <si>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</si>
  <si>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</si>
  <si>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</si>
  <si>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</si>
  <si>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</si>
  <si>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</si>
  <si>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</si>
  <si>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</si>
  <si>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</si>
  <si>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</si>
  <si>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</si>
  <si>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</si>
  <si>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</si>
  <si>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</si>
  <si>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</si>
  <si>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</si>
  <si>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</si>
  <si>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</si>
  <si>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</si>
  <si>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</si>
  <si>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</si>
  <si>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</si>
  <si>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</si>
  <si>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</si>
  <si>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</si>
  <si>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</si>
  <si>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</si>
  <si>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</si>
  <si>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</si>
  <si>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</si>
  <si>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</si>
  <si>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</si>
  <si>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</si>
  <si>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</si>
  <si>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</si>
  <si>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</si>
  <si>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</si>
  <si>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</si>
  <si>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</si>
  <si>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</si>
  <si>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</si>
  <si>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</si>
  <si>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</si>
  <si>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</si>
  <si>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</si>
  <si>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</si>
  <si>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</si>
  <si>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</si>
  <si>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</si>
  <si>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</si>
  <si>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</si>
  <si>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</si>
  <si>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</si>
  <si>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</si>
  <si>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</si>
  <si>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</si>
  <si>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</si>
  <si>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</si>
  <si>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</si>
  <si>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</si>
  <si>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</si>
  <si>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</si>
  <si>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</si>
  <si>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</si>
  <si>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</si>
  <si>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</si>
  <si>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</si>
  <si>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</si>
  <si>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</si>
  <si>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</si>
  <si>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</si>
  <si>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</si>
  <si>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</si>
  <si>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</si>
  <si>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</si>
  <si>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</si>
  <si>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</si>
  <si>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</si>
  <si>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</si>
  <si>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</si>
  <si>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</si>
  <si>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</si>
  <si>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</si>
  <si>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</si>
  <si>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</si>
  <si>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</si>
  <si>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</si>
  <si>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</si>
  <si>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</si>
  <si>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</si>
  <si>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</si>
  <si>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</si>
  <si>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</si>
  <si>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</si>
  <si>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</si>
  <si>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</si>
  <si>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</si>
  <si>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</si>
  <si>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</si>
  <si>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</si>
  <si>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</si>
  <si>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</si>
  <si>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</si>
  <si>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</si>
  <si>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</si>
  <si>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</si>
  <si>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</si>
  <si>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</si>
  <si>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</si>
  <si>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</si>
  <si>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</si>
  <si>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</si>
  <si>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</si>
  <si>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</si>
  <si>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</si>
  <si>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</si>
  <si>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</si>
  <si>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</si>
  <si>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</si>
  <si>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</si>
  <si>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</si>
  <si>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</si>
  <si>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</si>
  <si>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</si>
  <si>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</si>
  <si>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</si>
  <si>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</si>
  <si>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</si>
  <si>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</si>
  <si>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</si>
  <si>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</si>
  <si>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</si>
  <si>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</si>
  <si>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</si>
  <si>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</si>
  <si>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</si>
  <si>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</si>
  <si>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</si>
  <si>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</si>
  <si>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</si>
  <si>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</si>
  <si>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</si>
  <si>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</si>
  <si>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</si>
  <si>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</si>
  <si>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</si>
  <si>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</si>
  <si>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</si>
  <si>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</si>
  <si>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</si>
  <si>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</si>
  <si>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</si>
  <si>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</si>
  <si>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</si>
  <si>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</si>
  <si>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</si>
  <si>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</si>
  <si>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</si>
  <si>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</si>
  <si>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</si>
  <si>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</si>
  <si>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</si>
  <si>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</si>
  <si>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</si>
  <si>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</si>
  <si>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</si>
  <si>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</si>
  <si>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</si>
  <si>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</si>
  <si>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</si>
  <si>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</si>
  <si>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</si>
  <si>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</si>
  <si>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</si>
  <si>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</si>
  <si>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</si>
  <si>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</si>
  <si>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</si>
  <si>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</si>
  <si>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</si>
  <si>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</si>
  <si>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</si>
  <si>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</si>
  <si>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</si>
  <si>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</si>
  <si>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</si>
  <si>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</si>
  <si>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</si>
  <si>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</si>
  <si>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</si>
  <si>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</si>
  <si>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</si>
  <si>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</si>
  <si>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</si>
  <si>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</si>
  <si>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</si>
  <si>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</si>
  <si>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</si>
  <si>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</si>
  <si>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</si>
  <si>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</si>
  <si>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</si>
  <si>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</si>
  <si>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</si>
  <si>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</si>
  <si>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</si>
  <si>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</si>
  <si>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</si>
  <si>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</si>
  <si>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</si>
  <si>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</si>
  <si>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</si>
  <si>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</si>
  <si>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</si>
  <si>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</si>
  <si>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</si>
  <si>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</si>
  <si>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</si>
  <si>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</si>
  <si>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</si>
  <si>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</si>
  <si>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</si>
  <si>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</si>
  <si>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</si>
  <si>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</si>
  <si>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</si>
  <si>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</si>
  <si>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</si>
  <si>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</si>
  <si>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</si>
  <si>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</si>
  <si>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</si>
  <si>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</si>
  <si>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</si>
  <si>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</si>
  <si>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</si>
  <si>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</si>
  <si>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</si>
  <si>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</si>
  <si>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</si>
  <si>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</si>
  <si>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</si>
  <si>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</si>
  <si>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</si>
  <si>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</si>
  <si>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</si>
  <si>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</si>
  <si>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</si>
  <si>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</si>
  <si>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</si>
  <si>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</si>
  <si>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</si>
  <si>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</si>
  <si>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</si>
  <si>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</si>
  <si>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</si>
  <si>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</si>
  <si>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</si>
  <si>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</si>
  <si>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</si>
  <si>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</si>
  <si>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</si>
  <si>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</si>
  <si>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</si>
  <si>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</si>
  <si>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</si>
  <si>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</si>
  <si>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</si>
  <si>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</si>
  <si>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</si>
  <si>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</si>
  <si>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</si>
  <si>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</si>
  <si>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</si>
  <si>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</si>
  <si>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</si>
  <si>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</si>
  <si>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</si>
  <si>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</si>
  <si>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</si>
  <si>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</si>
  <si>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</si>
  <si>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</si>
  <si>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</si>
  <si>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</si>
  <si>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</si>
  <si>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</si>
  <si>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</si>
  <si>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</si>
  <si>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</si>
  <si>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</si>
  <si>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</si>
  <si>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</si>
  <si>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</si>
  <si>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</si>
  <si>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</si>
  <si>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</si>
  <si>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</si>
  <si>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</si>
  <si>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</si>
  <si>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</si>
  <si>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</si>
  <si>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</si>
  <si>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</si>
  <si>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</si>
  <si>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</si>
  <si>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</si>
  <si>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</si>
  <si>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</si>
  <si>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</si>
  <si>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</si>
  <si>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</si>
  <si>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</si>
  <si>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</si>
  <si>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</si>
  <si>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</si>
  <si>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</si>
  <si>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</si>
  <si>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</si>
  <si>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</si>
  <si>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</si>
  <si>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</si>
  <si>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</si>
  <si>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</si>
  <si>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</si>
  <si>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</si>
  <si>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</si>
  <si>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</si>
  <si>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</si>
  <si>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</si>
  <si>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</si>
  <si>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</si>
  <si>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</si>
  <si>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</si>
  <si>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</si>
  <si>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</si>
  <si>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</si>
  <si>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</si>
  <si>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</si>
  <si>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</si>
  <si>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</si>
  <si>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</si>
  <si>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</si>
  <si>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</si>
  <si>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</si>
  <si>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</si>
  <si>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</si>
  <si>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</si>
  <si>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</si>
  <si>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</si>
  <si>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</si>
  <si>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</si>
  <si>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</si>
  <si>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</si>
  <si>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</si>
  <si>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</si>
  <si>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</si>
  <si>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</si>
  <si>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</si>
  <si>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</si>
  <si>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</si>
  <si>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</si>
  <si>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</si>
  <si>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</si>
  <si>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</si>
  <si>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</si>
  <si>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</si>
  <si>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</si>
  <si>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</si>
  <si>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</si>
  <si>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</si>
  <si>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</si>
  <si>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</si>
  <si>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</si>
  <si>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</si>
  <si>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</si>
  <si>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</si>
  <si>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</si>
  <si>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</si>
  <si>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</si>
  <si>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</si>
  <si>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</si>
  <si>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</si>
  <si>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</si>
  <si>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</si>
  <si>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</si>
  <si>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</si>
  <si>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</si>
  <si>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</si>
  <si>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</si>
  <si>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</si>
  <si>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</si>
  <si>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</si>
  <si>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</si>
  <si>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</si>
  <si>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</si>
  <si>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</si>
  <si>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</si>
  <si>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</si>
  <si>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</si>
  <si>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</si>
  <si>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</si>
  <si>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</si>
  <si>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</si>
  <si>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</si>
  <si>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</si>
  <si>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</si>
  <si>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</si>
  <si>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</si>
  <si>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</si>
  <si>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</si>
  <si>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</si>
  <si>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</si>
  <si>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</si>
  <si>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</si>
  <si>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</si>
  <si>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</si>
  <si>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</si>
  <si>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</si>
  <si>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</si>
  <si>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</si>
  <si>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</si>
  <si>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</si>
  <si>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</si>
  <si>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</si>
  <si>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</si>
  <si>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</si>
  <si>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</si>
  <si>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</si>
  <si>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</si>
  <si>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</si>
  <si>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</si>
  <si>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</si>
  <si>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</si>
  <si>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</si>
  <si>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</si>
  <si>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</si>
  <si>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</si>
  <si>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</si>
  <si>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</si>
  <si>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</si>
  <si>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</si>
  <si>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</si>
  <si>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</si>
  <si>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</si>
  <si>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</si>
  <si>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</si>
  <si>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</si>
  <si>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</si>
  <si>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</si>
  <si>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</si>
  <si>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</si>
  <si>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</si>
  <si>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</si>
  <si>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</si>
  <si>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</si>
  <si>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</si>
  <si>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</si>
  <si>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</si>
  <si>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</si>
  <si>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</si>
  <si>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</si>
  <si>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</si>
  <si>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</si>
  <si>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</si>
  <si>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</si>
  <si>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</si>
  <si>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</si>
  <si>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</si>
  <si>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</si>
  <si>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</si>
  <si>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</si>
  <si>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</si>
  <si>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</si>
  <si>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</si>
  <si>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</si>
  <si>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</si>
  <si>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</si>
  <si>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</si>
  <si>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</si>
  <si>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</si>
  <si>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</si>
  <si>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</si>
  <si>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</si>
  <si>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</si>
  <si>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</si>
  <si>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</si>
  <si>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</si>
  <si>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</si>
  <si>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</si>
  <si>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</si>
  <si>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</si>
  <si>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</si>
  <si>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</si>
  <si>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</si>
  <si>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</si>
  <si>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</si>
  <si>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</si>
  <si>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</si>
  <si>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</si>
  <si>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</si>
  <si>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</si>
  <si>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</si>
  <si>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</si>
  <si>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</si>
  <si>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</si>
  <si>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</si>
  <si>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</si>
  <si>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</si>
  <si>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</si>
  <si>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</si>
  <si>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</si>
  <si>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</si>
  <si>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</si>
  <si>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</si>
  <si>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</si>
  <si>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</si>
  <si>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</si>
  <si>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</si>
  <si>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</si>
  <si>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</si>
  <si>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</si>
  <si>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</si>
  <si>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</si>
  <si>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</si>
  <si>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</si>
  <si>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</si>
  <si>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</si>
  <si>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</si>
  <si>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</si>
  <si>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</si>
  <si>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</si>
  <si>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</si>
  <si>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</si>
  <si>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</si>
  <si>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</si>
  <si>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</si>
  <si>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</si>
  <si>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</si>
  <si>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</si>
  <si>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</si>
  <si>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</si>
  <si>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</si>
  <si>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</si>
  <si>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</si>
  <si>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</si>
  <si>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</si>
  <si>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</si>
  <si>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</si>
  <si>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</si>
  <si>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</si>
  <si>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</si>
  <si>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</si>
  <si>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</si>
  <si>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</si>
  <si>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</si>
  <si>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</si>
  <si>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</si>
  <si>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</si>
  <si>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</si>
  <si>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</si>
  <si>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</si>
  <si>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</si>
  <si>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</si>
  <si>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</si>
  <si>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</si>
  <si>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</si>
  <si>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</si>
  <si>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</si>
  <si>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</si>
  <si>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</si>
  <si>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</si>
  <si>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</si>
  <si>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</si>
  <si>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</si>
  <si>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</si>
  <si>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</si>
  <si>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</si>
  <si>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</si>
  <si>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</si>
  <si>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</si>
  <si>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</si>
  <si>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</si>
  <si>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</si>
  <si>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</si>
  <si>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</si>
  <si>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</si>
  <si>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</si>
  <si>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</si>
  <si>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</si>
  <si>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</si>
  <si>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</si>
  <si>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</si>
  <si>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</si>
  <si>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</si>
  <si>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</si>
  <si>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</si>
  <si>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</si>
  <si>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</si>
  <si>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</si>
  <si>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</si>
  <si>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</si>
  <si>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</si>
  <si>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</si>
  <si>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</si>
  <si>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</si>
  <si>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</si>
  <si>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</si>
  <si>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</si>
  <si>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</si>
  <si>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</si>
  <si>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</si>
  <si>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</si>
  <si>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</si>
  <si>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</si>
  <si>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</si>
  <si>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</si>
  <si>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</si>
  <si>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</si>
  <si>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</si>
  <si>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</si>
  <si>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</si>
  <si>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</si>
  <si>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</si>
  <si>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</si>
  <si>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</si>
  <si>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</si>
  <si>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</si>
  <si>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</si>
  <si>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</si>
  <si>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</si>
  <si>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</si>
  <si>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</si>
  <si>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</si>
  <si>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</si>
  <si>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</si>
  <si>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</si>
  <si>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</si>
  <si>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</si>
  <si>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</si>
  <si>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</si>
  <si>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</si>
  <si>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</si>
  <si>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</si>
  <si>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</si>
  <si>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</si>
  <si>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</si>
  <si>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</si>
  <si>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</si>
  <si>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</si>
  <si>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</si>
  <si>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</si>
  <si>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</si>
  <si>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</si>
  <si>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</si>
  <si>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</si>
  <si>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</si>
  <si>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</si>
  <si>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</si>
  <si>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</si>
  <si>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</si>
  <si>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</si>
  <si>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</si>
  <si>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</si>
  <si>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</si>
  <si>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</si>
  <si>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</si>
  <si>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</si>
  <si>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</si>
  <si>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</si>
  <si>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</si>
  <si>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</si>
  <si>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</si>
  <si>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</si>
  <si>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</si>
  <si>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</si>
  <si>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</si>
  <si>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</si>
  <si>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</si>
  <si>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</si>
  <si>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</si>
  <si>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</si>
  <si>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</si>
  <si>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</si>
  <si>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</si>
  <si>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</si>
  <si>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</si>
  <si>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</si>
  <si>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</si>
  <si>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</si>
  <si>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</si>
  <si>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</si>
  <si>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</si>
  <si>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</si>
  <si>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</si>
  <si>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</si>
  <si>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</si>
  <si>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</si>
  <si>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</si>
  <si>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</si>
  <si>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</si>
  <si>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</si>
  <si>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</si>
  <si>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</si>
  <si>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</si>
  <si>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</si>
  <si>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</si>
  <si>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</si>
  <si>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</si>
  <si>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</si>
  <si>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</si>
  <si>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</si>
  <si>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</si>
  <si>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</si>
  <si>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</si>
  <si>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</si>
  <si>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</si>
  <si>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</si>
  <si>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</si>
  <si>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</si>
  <si>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</si>
  <si>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</si>
  <si>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</si>
  <si>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</si>
  <si>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</si>
  <si>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</si>
  <si>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</si>
  <si>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</si>
  <si>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</si>
  <si>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</si>
  <si>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</si>
  <si>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</si>
  <si>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</si>
  <si>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</si>
  <si>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</si>
  <si>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</si>
  <si>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</si>
  <si>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</si>
  <si>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</si>
  <si>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</si>
  <si>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</si>
  <si>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</si>
  <si>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</si>
  <si>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</si>
  <si>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</si>
  <si>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</si>
  <si>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</si>
  <si>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</si>
  <si>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</si>
  <si>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</si>
  <si>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</si>
  <si>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</si>
  <si>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</si>
  <si>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</si>
  <si>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</si>
  <si>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</si>
  <si>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</si>
  <si>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</si>
  <si>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</si>
  <si>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</si>
  <si>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</si>
  <si>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</si>
  <si>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</si>
  <si>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</si>
  <si>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</si>
  <si>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</si>
  <si>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</si>
  <si>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</si>
  <si>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</si>
  <si>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</si>
  <si>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</si>
  <si>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</si>
  <si>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</si>
  <si>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</si>
  <si>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</si>
  <si>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</si>
  <si>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</si>
  <si>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</si>
  <si>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</si>
  <si>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</si>
  <si>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</si>
  <si>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</si>
  <si>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</si>
  <si>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</si>
  <si>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</si>
  <si>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</si>
  <si>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</si>
  <si>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</si>
  <si>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</si>
  <si>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</si>
  <si>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</si>
  <si>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</si>
  <si>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</si>
  <si>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</si>
  <si>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</si>
  <si>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</si>
  <si>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</si>
  <si>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</si>
  <si>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</si>
  <si>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</si>
  <si>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</si>
  <si>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</si>
  <si>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</si>
  <si>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</si>
  <si>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</si>
  <si>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</si>
  <si>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</si>
  <si>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</si>
  <si>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</si>
  <si>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</si>
  <si>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</si>
  <si>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</si>
  <si>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</si>
  <si>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</si>
  <si>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</si>
  <si>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</si>
  <si>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</si>
  <si>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</si>
  <si>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</si>
  <si>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</si>
  <si>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</si>
  <si>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</si>
  <si>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</si>
  <si>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</si>
  <si>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</si>
  <si>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</si>
  <si>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</si>
  <si>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</si>
  <si>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</si>
  <si>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</si>
  <si>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</si>
  <si>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</si>
  <si>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</si>
  <si>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</si>
  <si>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</si>
  <si>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</si>
  <si>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</si>
  <si>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</si>
  <si>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</si>
  <si>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</si>
  <si>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</si>
  <si>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</si>
  <si>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</si>
  <si>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</si>
  <si>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</si>
  <si>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</si>
  <si>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</si>
  <si>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</si>
  <si>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</si>
  <si>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</si>
  <si>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</si>
  <si>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</si>
  <si>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</si>
  <si>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</si>
  <si>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</si>
  <si>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</si>
  <si>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</si>
  <si>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</si>
  <si>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</si>
  <si>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</si>
  <si>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</si>
  <si>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</si>
  <si>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</si>
  <si>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</si>
  <si>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</si>
  <si>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</si>
  <si>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</si>
  <si>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</si>
  <si>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</si>
  <si>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</si>
  <si>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</si>
  <si>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</si>
  <si>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</si>
  <si>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</si>
  <si>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</si>
  <si>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</si>
  <si>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</si>
  <si>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</si>
  <si>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</si>
  <si>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</si>
  <si>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</si>
  <si>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</si>
  <si>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</si>
  <si>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</si>
  <si>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</si>
  <si>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</si>
  <si>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</si>
  <si>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</si>
  <si>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</si>
  <si>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</si>
  <si>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</si>
  <si>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</si>
  <si>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</si>
  <si>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</si>
  <si>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</si>
  <si>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</si>
  <si>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</si>
  <si>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</si>
  <si>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</si>
  <si>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</si>
  <si>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</si>
  <si>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</si>
  <si>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</si>
  <si>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</si>
  <si>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</si>
  <si>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</si>
  <si>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</si>
  <si>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</si>
  <si>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</si>
  <si>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</si>
  <si>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</si>
  <si>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</si>
  <si>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</si>
  <si>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</si>
  <si>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</si>
  <si>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</si>
  <si>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</si>
  <si>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</si>
  <si>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</si>
  <si>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</si>
  <si>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</si>
  <si>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</si>
  <si>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</si>
  <si>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</si>
  <si>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</si>
  <si>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</si>
  <si>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</si>
  <si>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</si>
  <si>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</si>
  <si>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</si>
  <si>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</si>
  <si>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</si>
  <si>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</si>
  <si>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</si>
  <si>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</si>
  <si>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</si>
  <si>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</si>
  <si>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</si>
  <si>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</si>
  <si>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</si>
  <si>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</si>
  <si>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</si>
  <si>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</si>
  <si>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</si>
  <si>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</si>
  <si>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</si>
  <si>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</si>
  <si>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</si>
  <si>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</si>
  <si>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</si>
  <si>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</si>
  <si>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</si>
  <si>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</si>
  <si>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</si>
  <si>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</si>
  <si>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</si>
  <si>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</si>
  <si>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</si>
  <si>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</si>
  <si>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</si>
  <si>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</si>
  <si>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</si>
  <si>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</si>
  <si>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</si>
  <si>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</si>
  <si>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</si>
  <si>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</si>
  <si>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</si>
  <si>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</si>
  <si>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</si>
  <si>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</si>
  <si>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</si>
  <si>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</si>
  <si>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</si>
  <si>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</si>
  <si>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</si>
  <si>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</si>
  <si>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</si>
  <si>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</si>
  <si>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</si>
  <si>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</si>
  <si>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</si>
  <si>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</si>
  <si>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</si>
  <si>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</si>
  <si>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</si>
  <si>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</si>
  <si>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</si>
  <si>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</si>
  <si>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</si>
  <si>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</si>
  <si>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</si>
  <si>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</si>
  <si>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</si>
  <si>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</si>
  <si>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</si>
  <si>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</si>
  <si>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</si>
  <si>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</si>
  <si>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</si>
  <si>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</si>
  <si>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</si>
  <si>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</si>
  <si>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</si>
  <si>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</si>
  <si>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</si>
  <si>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</si>
  <si>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</si>
  <si>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</si>
  <si>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</si>
  <si>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</si>
  <si>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</si>
  <si>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</si>
  <si>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</si>
  <si>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</si>
  <si>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</si>
  <si>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</si>
  <si>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</si>
  <si>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</si>
  <si>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</si>
  <si>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</si>
  <si>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</si>
  <si>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</si>
  <si>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</si>
  <si>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</si>
  <si>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</si>
  <si>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</si>
  <si>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</si>
  <si>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</si>
  <si>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</si>
  <si>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</si>
  <si>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</si>
  <si>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</si>
  <si>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</si>
  <si>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</si>
  <si>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</si>
  <si>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</si>
  <si>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</si>
  <si>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</si>
  <si>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</si>
  <si>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</si>
  <si>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</si>
  <si>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</si>
  <si>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</si>
  <si>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</si>
  <si>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</si>
  <si>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</si>
  <si>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</si>
  <si>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</si>
  <si>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</si>
  <si>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</si>
  <si>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</si>
  <si>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</si>
  <si>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</si>
  <si>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</si>
  <si>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</si>
  <si>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</si>
  <si>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</si>
  <si>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</si>
  <si>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</si>
  <si>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</si>
  <si>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</si>
  <si>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</si>
  <si>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</si>
  <si>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</si>
  <si>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</si>
  <si>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</si>
  <si>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</si>
  <si>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</si>
  <si>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</si>
  <si>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</si>
  <si>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</si>
  <si>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</si>
  <si>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</si>
  <si>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</si>
  <si>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</si>
  <si>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</si>
  <si>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</si>
  <si>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</si>
  <si>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</si>
  <si>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</si>
  <si>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</si>
  <si>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</si>
  <si>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</si>
  <si>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</si>
  <si>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</si>
  <si>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</si>
  <si>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</si>
  <si>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</si>
  <si>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</si>
  <si>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</si>
  <si>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</si>
  <si>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</si>
  <si>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</si>
  <si>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</si>
  <si>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</si>
  <si>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</si>
  <si>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</si>
  <si>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</si>
  <si>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</si>
  <si>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</si>
  <si>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</si>
  <si>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</si>
  <si>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</si>
  <si>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</si>
  <si>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</si>
  <si>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</si>
  <si>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</si>
  <si>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</si>
  <si>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</si>
  <si>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</si>
  <si>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</si>
  <si>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</si>
  <si>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</si>
  <si>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</si>
  <si>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</si>
  <si>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</si>
  <si>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</si>
  <si>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</si>
  <si>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</si>
  <si>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</si>
  <si>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</si>
  <si>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</si>
  <si>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</si>
  <si>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</si>
  <si>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</si>
  <si>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</si>
  <si>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</si>
  <si>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</si>
  <si>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</si>
  <si>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</si>
  <si>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</si>
  <si>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</si>
  <si>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</si>
  <si>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</si>
  <si>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</si>
  <si>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</si>
  <si>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</si>
  <si>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</si>
  <si>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</si>
  <si>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</si>
  <si>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</si>
  <si>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</si>
  <si>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</si>
  <si>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</si>
  <si>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</si>
  <si>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</si>
  <si>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</si>
  <si>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</si>
  <si>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</si>
  <si>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</si>
  <si>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</si>
  <si>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</si>
  <si>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</si>
  <si>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</si>
  <si>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</si>
  <si>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</si>
  <si>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</si>
  <si>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</si>
  <si>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</si>
  <si>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</si>
  <si>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</si>
  <si>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</si>
  <si>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</si>
  <si>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</si>
  <si>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</si>
  <si>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</si>
  <si>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</si>
  <si>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</si>
  <si>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</si>
  <si>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</si>
  <si>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</si>
  <si>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</si>
  <si>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</si>
  <si>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</si>
  <si>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</si>
  <si>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</si>
  <si>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</si>
  <si>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</si>
  <si>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</si>
  <si>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</si>
  <si>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</si>
  <si>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</si>
  <si>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</si>
  <si>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</si>
  <si>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</si>
  <si>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</si>
  <si>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</si>
  <si>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</si>
  <si>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</si>
  <si>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</si>
  <si>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</si>
  <si>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</si>
  <si>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</si>
  <si>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</si>
  <si>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</si>
  <si>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</si>
  <si>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</si>
  <si>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</si>
  <si>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</si>
  <si>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</si>
  <si>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</si>
  <si>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</si>
  <si>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</si>
  <si>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</si>
  <si>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</si>
  <si>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</si>
  <si>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</si>
  <si>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</si>
  <si>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</si>
  <si>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</si>
  <si>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</si>
  <si>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</si>
  <si>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</si>
  <si>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</si>
  <si>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</si>
  <si>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</si>
  <si>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</si>
  <si>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</si>
  <si>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</si>
  <si>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</si>
  <si>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</si>
  <si>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</si>
  <si>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</si>
  <si>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</si>
  <si>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</si>
  <si>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</si>
  <si>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</si>
  <si>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</si>
  <si>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</si>
  <si>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</si>
  <si>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</si>
  <si>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</si>
  <si>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</si>
  <si>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</si>
  <si>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</si>
  <si>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</si>
  <si>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</si>
  <si>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</si>
  <si>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</si>
  <si>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</si>
  <si>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</si>
  <si>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</si>
  <si>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</si>
  <si>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</si>
  <si>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</si>
  <si>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</si>
  <si>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</si>
  <si>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</si>
  <si>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</si>
  <si>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</si>
  <si>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</si>
  <si>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</si>
  <si>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</si>
  <si>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</si>
  <si>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</si>
  <si>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</si>
  <si>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</si>
  <si>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</si>
  <si>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</si>
  <si>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</si>
  <si>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</si>
  <si>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</si>
  <si>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</si>
  <si>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</si>
  <si>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</si>
  <si>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</si>
  <si>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</si>
  <si>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</si>
  <si>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</si>
  <si>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</si>
  <si>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</si>
  <si>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</si>
  <si>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</si>
  <si>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</si>
  <si>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</si>
  <si>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</si>
  <si>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</si>
  <si>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</si>
  <si>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</si>
  <si>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</si>
  <si>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</si>
  <si>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</si>
  <si>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</si>
  <si>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</si>
  <si>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</si>
  <si>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</si>
  <si>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</si>
  <si>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</si>
  <si>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</si>
  <si>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</si>
  <si>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</si>
  <si>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</si>
  <si>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</si>
  <si>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</si>
  <si>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</si>
  <si>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</si>
  <si>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</si>
  <si>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</si>
  <si>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</si>
  <si>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</si>
  <si>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</si>
  <si>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</si>
  <si>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</si>
  <si>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</si>
  <si>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</si>
  <si>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</si>
  <si>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</si>
  <si>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</si>
  <si>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</si>
  <si>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</si>
  <si>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</si>
  <si>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</si>
  <si>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</si>
  <si>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</si>
  <si>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</si>
  <si>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</si>
  <si>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</si>
  <si>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</si>
  <si>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</si>
  <si>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</si>
  <si>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</si>
  <si>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</si>
  <si>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</si>
  <si>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</si>
  <si>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</si>
  <si>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</si>
  <si>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</si>
  <si>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</si>
  <si>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</si>
  <si>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</si>
  <si>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</si>
  <si>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</si>
  <si>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</si>
  <si>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</si>
  <si>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</si>
  <si>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</si>
  <si>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</si>
  <si>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</si>
  <si>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</si>
  <si>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</si>
  <si>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</si>
  <si>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</si>
  <si>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</si>
  <si>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</si>
  <si>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</si>
  <si>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</si>
  <si>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</si>
  <si>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</si>
  <si>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</si>
  <si>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</si>
  <si>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</si>
  <si>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</si>
  <si>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</si>
  <si>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</si>
  <si>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</si>
  <si>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</si>
  <si>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</si>
  <si>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</si>
  <si>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</si>
  <si>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</si>
  <si>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</si>
  <si>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</si>
  <si>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</si>
  <si>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</si>
  <si>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</si>
  <si>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</si>
  <si>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</si>
  <si>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</si>
  <si>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</si>
  <si>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</si>
  <si>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</si>
  <si>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</si>
  <si>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</si>
  <si>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</si>
  <si>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</si>
  <si>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</si>
  <si>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</si>
  <si>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</si>
  <si>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</si>
  <si>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</si>
  <si>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</si>
  <si>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</si>
  <si>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</si>
  <si>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</si>
  <si>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</si>
  <si>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</si>
  <si>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</si>
  <si>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</si>
  <si>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</si>
  <si>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</si>
  <si>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</si>
  <si>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</si>
  <si>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</si>
  <si>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</si>
  <si>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</si>
  <si>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</si>
  <si>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</si>
  <si>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</si>
  <si>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</si>
  <si>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</si>
  <si>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</si>
  <si>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</si>
  <si>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</si>
  <si>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</si>
  <si>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</si>
  <si>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</si>
  <si>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</si>
  <si>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</si>
  <si>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</si>
  <si>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</si>
  <si>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</si>
  <si>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</si>
  <si>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</si>
  <si>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</si>
  <si>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</si>
  <si>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</si>
  <si>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</si>
  <si>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</si>
  <si>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</si>
  <si>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</si>
  <si>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</si>
  <si>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</si>
  <si>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</si>
  <si>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</si>
  <si>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</si>
  <si>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</si>
  <si>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</si>
  <si>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</si>
  <si>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</si>
  <si>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</si>
  <si>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</si>
  <si>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</si>
  <si>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</si>
  <si>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</si>
  <si>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</si>
  <si>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</si>
  <si>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</si>
  <si>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</si>
  <si>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</si>
  <si>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</si>
  <si>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</si>
  <si>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</si>
  <si>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</si>
  <si>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</si>
  <si>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</si>
  <si>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</si>
  <si>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</si>
  <si>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</si>
  <si>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</si>
  <si>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</si>
  <si>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</si>
  <si>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</si>
  <si>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</si>
  <si>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</si>
  <si>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</si>
  <si>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</si>
  <si>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</si>
  <si>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</si>
  <si>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</si>
  <si>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</si>
  <si>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</si>
  <si>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</si>
  <si>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</si>
  <si>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</si>
  <si>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</si>
  <si>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</si>
  <si>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</si>
  <si>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</si>
  <si>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</si>
  <si>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</si>
  <si>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</si>
  <si>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</si>
  <si>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</si>
  <si>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</si>
  <si>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</si>
  <si>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</si>
  <si>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</si>
  <si>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</si>
  <si>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</si>
  <si>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</si>
  <si>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</si>
  <si>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</si>
  <si>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</si>
  <si>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</si>
  <si>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</si>
  <si>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</si>
  <si>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</si>
  <si>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</si>
  <si>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</si>
  <si>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</si>
  <si>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</si>
  <si>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</si>
  <si>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</si>
  <si>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</si>
  <si>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</si>
  <si>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</si>
  <si>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</si>
  <si>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</si>
  <si>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</si>
  <si>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</si>
  <si>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</si>
  <si>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</si>
  <si>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</si>
  <si>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</si>
  <si>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</si>
  <si>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</si>
  <si>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</si>
  <si>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</si>
  <si>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</si>
  <si>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</si>
  <si>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</si>
  <si>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</si>
  <si>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</si>
  <si>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</si>
  <si>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</si>
  <si>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</si>
  <si>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</si>
  <si>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</si>
  <si>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</si>
  <si>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</si>
  <si>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</si>
  <si>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</si>
  <si>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</si>
  <si>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</si>
  <si>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</si>
  <si>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</si>
  <si>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</si>
  <si>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</si>
  <si>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</si>
  <si>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</si>
  <si>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</si>
  <si>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</si>
  <si>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</si>
  <si>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</si>
  <si>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</si>
  <si>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</si>
  <si>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</si>
  <si>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</si>
  <si>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</si>
  <si>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</si>
  <si>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</si>
  <si>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</si>
  <si>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</si>
  <si>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</si>
  <si>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</si>
  <si>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</si>
  <si>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</si>
  <si>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</si>
  <si>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</si>
  <si>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</si>
  <si>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</si>
  <si>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</si>
  <si>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</si>
  <si>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</si>
  <si>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</si>
  <si>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</si>
  <si>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</si>
  <si>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</si>
  <si>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</si>
  <si>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</si>
  <si>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</si>
  <si>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</si>
  <si>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</si>
  <si>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</si>
  <si>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</si>
  <si>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</si>
  <si>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</si>
  <si>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</si>
  <si>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</si>
  <si>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</si>
  <si>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</si>
  <si>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</si>
  <si>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</si>
  <si>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</si>
  <si>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</si>
  <si>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</si>
  <si>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</si>
  <si>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</si>
  <si>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</si>
  <si>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</si>
  <si>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</si>
  <si>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</si>
  <si>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</si>
  <si>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</si>
  <si>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</si>
  <si>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</si>
  <si>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</si>
  <si>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</si>
  <si>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</si>
  <si>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</si>
  <si>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</si>
  <si>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</si>
  <si>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</si>
  <si>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</si>
  <si>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</si>
  <si>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</si>
  <si>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</si>
  <si>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</si>
  <si>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</si>
  <si>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</si>
  <si>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</si>
  <si>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</si>
  <si>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</si>
  <si>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</si>
  <si>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</si>
  <si>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</si>
  <si>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</si>
  <si>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</si>
  <si>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</si>
  <si>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</si>
  <si>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</si>
  <si>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</si>
  <si>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</si>
  <si>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</si>
  <si>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</si>
  <si>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</si>
  <si>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</si>
  <si>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</si>
  <si>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</si>
  <si>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</si>
  <si>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</si>
  <si>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</si>
  <si>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</si>
  <si>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</si>
  <si>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</si>
  <si>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</si>
  <si>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</si>
  <si>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</si>
  <si>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</si>
  <si>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</si>
  <si>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</si>
  <si>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</si>
  <si>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</si>
  <si>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</si>
  <si>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</si>
  <si>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</si>
  <si>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</si>
  <si>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</si>
  <si>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</si>
  <si>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</si>
  <si>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</si>
  <si>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</si>
  <si>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</si>
  <si>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</si>
  <si>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</si>
  <si>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</si>
  <si>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</si>
  <si>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</si>
  <si>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</si>
  <si>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</si>
  <si>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</si>
  <si>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</si>
  <si>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</si>
  <si>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</si>
  <si>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</si>
  <si>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</si>
  <si>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</si>
  <si>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</si>
  <si>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</si>
  <si>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</si>
  <si>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</si>
  <si>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</si>
  <si>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</si>
  <si>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</si>
  <si>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</si>
  <si>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</si>
  <si>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</si>
  <si>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</si>
  <si>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</si>
  <si>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</si>
  <si>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</si>
  <si>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</si>
  <si>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</si>
  <si>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</si>
  <si>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</si>
  <si>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</si>
  <si>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</si>
  <si>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</si>
  <si>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</si>
  <si>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</si>
  <si>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</si>
  <si>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</si>
  <si>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</si>
  <si>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</si>
  <si>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</si>
  <si>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</si>
  <si>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</si>
  <si>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</si>
  <si>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</si>
  <si>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</si>
  <si>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</si>
  <si>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</si>
  <si>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</si>
  <si>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</si>
  <si>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</si>
  <si>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</si>
  <si>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</si>
  <si>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</si>
  <si>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</si>
  <si>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</si>
  <si>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</si>
  <si>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</si>
  <si>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</si>
  <si>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</si>
  <si>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</si>
  <si>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</si>
  <si>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</si>
  <si>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</si>
  <si>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</si>
  <si>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</si>
  <si>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</si>
  <si>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</si>
  <si>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</si>
  <si>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</si>
  <si>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</si>
  <si>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</si>
  <si>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</si>
  <si>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</si>
  <si>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</si>
  <si>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</si>
  <si>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</si>
  <si>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</si>
  <si>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</si>
  <si>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</si>
  <si>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</si>
  <si>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</si>
  <si>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</si>
  <si>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</si>
  <si>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</si>
  <si>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</si>
  <si>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</si>
  <si>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</si>
  <si>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</si>
  <si>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</si>
  <si>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</si>
  <si>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</si>
  <si>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</si>
  <si>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</si>
  <si>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</si>
  <si>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</si>
  <si>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</si>
  <si>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</si>
  <si>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</si>
  <si>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</si>
  <si>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</si>
  <si>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</si>
  <si>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</si>
  <si>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</si>
  <si>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</si>
  <si>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</si>
  <si>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</si>
  <si>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</si>
  <si>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</si>
  <si>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</si>
  <si>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</si>
  <si>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</si>
  <si>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</si>
  <si>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</si>
  <si>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</si>
  <si>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</si>
  <si>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</si>
  <si>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</si>
  <si>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</si>
  <si>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</si>
  <si>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</si>
  <si>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</si>
  <si>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</si>
  <si>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</si>
  <si>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</si>
  <si>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</si>
  <si>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</si>
  <si>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</si>
  <si>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</si>
  <si>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</si>
  <si>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</si>
  <si>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</si>
  <si>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</si>
  <si>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</si>
  <si>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</si>
  <si>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</si>
  <si>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</si>
  <si>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</si>
  <si>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</si>
  <si>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</si>
  <si>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</si>
  <si>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</si>
  <si>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</si>
  <si>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</si>
  <si>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</si>
  <si>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</si>
  <si>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</si>
  <si>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</si>
  <si>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</si>
  <si>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</si>
  <si>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</si>
  <si>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</si>
  <si>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</si>
  <si>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</si>
  <si>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</si>
  <si>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</si>
  <si>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</si>
  <si>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</si>
  <si>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</si>
  <si>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</si>
  <si>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</si>
  <si>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</si>
  <si>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</si>
  <si>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</si>
  <si>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</si>
  <si>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</si>
  <si>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</si>
  <si>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</si>
  <si>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</si>
  <si>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</si>
  <si>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</si>
  <si>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</si>
  <si>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</si>
  <si>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</si>
  <si>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</si>
  <si>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</si>
  <si>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</si>
  <si>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</si>
  <si>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</si>
  <si>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</si>
  <si>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</si>
  <si>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</si>
  <si>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</si>
  <si>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</si>
  <si>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</si>
  <si>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</si>
  <si>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</si>
  <si>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</si>
  <si>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</si>
  <si>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</si>
  <si>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</si>
  <si>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</si>
  <si>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</si>
  <si>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</si>
  <si>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</si>
  <si>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</si>
  <si>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</si>
  <si>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</si>
  <si>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</si>
  <si>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</si>
  <si>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</si>
  <si>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</si>
  <si>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</si>
  <si>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</si>
  <si>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</si>
  <si>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</si>
  <si>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</si>
  <si>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</si>
  <si>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</si>
  <si>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</si>
  <si>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</si>
  <si>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</si>
  <si>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</si>
  <si>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</si>
  <si>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</si>
  <si>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</si>
  <si>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</si>
  <si>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</si>
  <si>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</si>
  <si>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</si>
  <si>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</si>
  <si>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</si>
  <si>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</si>
  <si>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</si>
  <si>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</si>
  <si>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</si>
  <si>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</si>
  <si>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</si>
  <si>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</si>
  <si>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</si>
  <si>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</si>
  <si>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</si>
  <si>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</si>
  <si>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</si>
  <si>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</si>
  <si>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</si>
  <si>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</si>
  <si>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</si>
  <si>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</si>
  <si>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</si>
  <si>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</si>
  <si>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</si>
  <si>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</si>
  <si>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</si>
  <si>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</si>
  <si>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</si>
  <si>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</si>
  <si>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</si>
  <si>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</si>
  <si>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</si>
  <si>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</si>
  <si>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</si>
  <si>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</si>
  <si>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</si>
  <si>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</si>
  <si>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</si>
  <si>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</si>
  <si>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</si>
  <si>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</si>
  <si>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</si>
  <si>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</si>
  <si>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</si>
  <si>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</si>
  <si>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</si>
  <si>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</si>
  <si>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</si>
  <si>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</si>
  <si>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</si>
  <si>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</si>
  <si>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</si>
  <si>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</si>
  <si>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</si>
  <si>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</si>
  <si>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</si>
  <si>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</si>
  <si>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</si>
  <si>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</si>
  <si>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</si>
  <si>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</si>
  <si>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</si>
  <si>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</si>
  <si>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</si>
  <si>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</si>
  <si>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</si>
  <si>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</si>
  <si>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</si>
  <si>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</si>
  <si>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</si>
  <si>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</si>
  <si>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</si>
  <si>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</si>
  <si>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</si>
  <si>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</si>
  <si>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</si>
  <si>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</si>
  <si>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</si>
  <si>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</si>
  <si>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</si>
  <si>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</si>
  <si>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</si>
  <si>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</si>
  <si>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</si>
  <si>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</si>
  <si>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</si>
  <si>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</si>
  <si>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</si>
  <si>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</si>
  <si>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</si>
  <si>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</si>
  <si>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</si>
  <si>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</si>
  <si>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</si>
  <si>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</si>
  <si>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</si>
  <si>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</si>
  <si>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</si>
  <si>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</si>
  <si>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</si>
  <si>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</si>
  <si>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</si>
  <si>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</si>
  <si>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</si>
  <si>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</si>
  <si>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</si>
  <si>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</si>
  <si>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</si>
  <si>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</si>
  <si>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</si>
  <si>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</si>
  <si>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</si>
  <si>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</si>
  <si>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</si>
  <si>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</si>
  <si>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</si>
  <si>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</si>
  <si>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</si>
  <si>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</si>
  <si>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</si>
  <si>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</si>
  <si>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</si>
  <si>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</si>
  <si>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</si>
  <si>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</si>
  <si>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</si>
  <si>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</si>
  <si>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</si>
  <si>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</si>
  <si>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</si>
  <si>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</si>
  <si>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</si>
  <si>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</si>
  <si>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</si>
  <si>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</si>
  <si>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</si>
  <si>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</si>
  <si>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</si>
  <si>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</si>
  <si>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</si>
  <si>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</si>
  <si>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</si>
  <si>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</si>
  <si>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</si>
  <si>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</si>
  <si>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</si>
  <si>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</si>
  <si>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</si>
  <si>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</si>
  <si>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</si>
  <si>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</si>
  <si>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</si>
  <si>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</si>
  <si>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</si>
  <si>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</si>
  <si>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</si>
  <si>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</si>
  <si>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</si>
  <si>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</si>
  <si>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</si>
  <si>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</si>
  <si>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</si>
  <si>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</si>
  <si>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</si>
  <si>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</si>
  <si>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</si>
  <si>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</si>
  <si>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</si>
  <si>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</si>
  <si>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</si>
  <si>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</si>
  <si>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</si>
  <si>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</si>
  <si>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</si>
  <si>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</si>
  <si>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</si>
  <si>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</si>
  <si>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</si>
  <si>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</si>
  <si>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</si>
  <si>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</si>
  <si>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</si>
  <si>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</si>
  <si>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</si>
  <si>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</si>
  <si>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</si>
  <si>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</si>
  <si>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</si>
  <si>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</si>
  <si>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</si>
  <si>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</si>
  <si>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</si>
  <si>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</si>
  <si>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</si>
  <si>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</si>
  <si>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</si>
  <si>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</si>
  <si>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</si>
  <si>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</si>
  <si>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</si>
  <si>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</si>
  <si>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</si>
  <si>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</si>
  <si>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</si>
  <si>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</si>
  <si>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</si>
  <si>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</si>
  <si>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</si>
  <si>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</si>
  <si>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</si>
  <si>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</si>
  <si>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</si>
  <si>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</si>
  <si>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</si>
  <si>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</si>
  <si>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</si>
  <si>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</si>
  <si>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</si>
  <si>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</si>
  <si>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</si>
  <si>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</si>
  <si>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</si>
  <si>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</si>
  <si>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</si>
  <si>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</si>
  <si>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</si>
  <si>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</si>
  <si>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</si>
  <si>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</si>
  <si>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</si>
  <si>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</si>
  <si>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</si>
  <si>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</si>
  <si>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</si>
  <si>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</si>
  <si>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</si>
  <si>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</si>
  <si>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</si>
  <si>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</si>
  <si>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</si>
  <si>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</si>
  <si>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</si>
  <si>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</si>
  <si>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</si>
  <si>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</si>
  <si>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</si>
  <si>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</si>
  <si>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</si>
  <si>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</si>
  <si>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</si>
  <si>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</si>
  <si>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</si>
  <si>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</si>
  <si>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</si>
  <si>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</si>
  <si>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</si>
  <si>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</si>
  <si>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</si>
  <si>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</si>
  <si>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</si>
  <si>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</si>
  <si>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</si>
  <si>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</si>
  <si>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</si>
  <si>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</si>
  <si>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</si>
  <si>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</si>
  <si>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</si>
  <si>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</si>
  <si>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</si>
  <si>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</si>
  <si>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</si>
  <si>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</si>
  <si>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</si>
  <si>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</si>
  <si>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</si>
  <si>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</si>
  <si>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</si>
  <si>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</si>
  <si>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</si>
  <si>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</si>
  <si>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</si>
  <si>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</si>
  <si>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</si>
  <si>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</si>
  <si>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</si>
  <si>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</si>
  <si>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</si>
  <si>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</si>
  <si>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</si>
  <si>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</si>
  <si>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</si>
  <si>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</si>
  <si>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</si>
  <si>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</si>
  <si>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</si>
  <si>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</si>
  <si>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</si>
  <si>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</si>
  <si>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</si>
  <si>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</si>
  <si>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</si>
  <si>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</si>
  <si>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</si>
  <si>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</si>
  <si>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</si>
  <si>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</si>
  <si>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</si>
  <si>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</si>
  <si>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</si>
  <si>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</si>
  <si>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</si>
  <si>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</si>
  <si>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</si>
  <si>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</si>
  <si>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</si>
  <si>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</si>
  <si>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</si>
  <si>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</si>
  <si>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</si>
  <si>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</si>
  <si>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</si>
  <si>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</si>
  <si>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</si>
  <si>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</si>
  <si>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</si>
  <si>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</si>
  <si>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</si>
  <si>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</si>
  <si>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</si>
  <si>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</si>
  <si>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</si>
  <si>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</si>
  <si>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</si>
  <si>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</si>
  <si>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</si>
  <si>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</si>
  <si>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</si>
  <si>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</si>
  <si>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</si>
  <si>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</si>
  <si>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</si>
  <si>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</si>
  <si>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</si>
  <si>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</si>
  <si>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</si>
  <si>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</si>
  <si>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</si>
  <si>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</si>
  <si>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</si>
  <si>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</si>
  <si>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</si>
  <si>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</si>
  <si>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</si>
  <si>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</si>
  <si>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</si>
  <si>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</si>
  <si>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</si>
  <si>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</si>
  <si>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</si>
  <si>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</si>
  <si>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</si>
  <si>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</si>
  <si>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</si>
  <si>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</si>
  <si>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</si>
  <si>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</si>
  <si>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</si>
  <si>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</si>
  <si>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</si>
  <si>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</si>
  <si>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</si>
  <si>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</si>
  <si>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</si>
  <si>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</si>
  <si>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</si>
  <si>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</si>
  <si>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</si>
  <si>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</si>
  <si>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</si>
  <si>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</si>
  <si>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</si>
  <si>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</si>
  <si>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</si>
  <si>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</si>
  <si>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</si>
  <si>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</si>
  <si>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</si>
  <si>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</si>
  <si>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</si>
  <si>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</si>
  <si>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</si>
  <si>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</si>
  <si>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</si>
  <si>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</si>
  <si>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</si>
  <si>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</si>
  <si>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</si>
  <si>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</si>
  <si>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</si>
  <si>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</si>
  <si>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</si>
  <si>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</si>
  <si>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</si>
  <si>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</si>
  <si>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</si>
  <si>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</si>
  <si>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</si>
  <si>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</si>
  <si>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</si>
  <si>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</si>
  <si>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</si>
  <si>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</si>
  <si>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</si>
  <si>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</si>
  <si>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</si>
  <si>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</si>
  <si>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</si>
  <si>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</si>
  <si>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</si>
  <si>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</si>
  <si>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</si>
  <si>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</si>
  <si>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</si>
  <si>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</si>
  <si>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</si>
  <si>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</si>
  <si>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</si>
  <si>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</si>
  <si>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</si>
  <si>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</si>
  <si>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</si>
  <si>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</si>
  <si>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</si>
  <si>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</si>
  <si>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</si>
  <si>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</si>
  <si>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</si>
  <si>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</si>
  <si>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</si>
  <si>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</si>
  <si>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</si>
  <si>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</si>
  <si>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</si>
  <si>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</si>
  <si>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</si>
  <si>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</si>
  <si>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</si>
  <si>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</si>
  <si>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</si>
  <si>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</si>
  <si>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</si>
  <si>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</si>
  <si>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</si>
  <si>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</si>
  <si>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</si>
  <si>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</si>
  <si>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</si>
  <si>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</si>
  <si>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</si>
  <si>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</si>
  <si>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</si>
  <si>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</si>
  <si>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</si>
  <si>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</si>
  <si>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</si>
  <si>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</si>
  <si>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</si>
  <si>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</si>
  <si>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</si>
  <si>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</si>
  <si>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</si>
  <si>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</si>
  <si>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</si>
  <si>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</si>
  <si>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</si>
  <si>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</si>
  <si>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</si>
  <si>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</si>
  <si>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</si>
  <si>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</si>
  <si>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</si>
  <si>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</si>
  <si>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</si>
  <si>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</si>
  <si>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</si>
  <si>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</si>
  <si>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</si>
  <si>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</si>
  <si>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</si>
  <si>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</si>
  <si>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</si>
  <si>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</si>
  <si>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</si>
  <si>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</si>
  <si>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</si>
  <si>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</si>
  <si>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</si>
  <si>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</si>
  <si>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</si>
  <si>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</si>
  <si>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</si>
  <si>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</si>
  <si>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</si>
  <si>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</si>
  <si>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</si>
  <si>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</si>
  <si>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</si>
  <si>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</si>
  <si>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</si>
  <si>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</si>
  <si>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</si>
  <si>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</si>
  <si>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</si>
  <si>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</si>
  <si>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</si>
  <si>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</si>
  <si>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</si>
  <si>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</si>
  <si>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</si>
  <si>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</si>
  <si>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</si>
  <si>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</si>
  <si>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</si>
  <si>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</si>
  <si>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</si>
  <si>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</si>
  <si>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</si>
  <si>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</si>
  <si>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</si>
  <si>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</si>
  <si>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</si>
  <si>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</si>
  <si>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</si>
  <si>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</si>
  <si>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</si>
  <si>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</si>
  <si>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</si>
  <si>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</si>
  <si>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</si>
  <si>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</si>
  <si>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</si>
  <si>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</si>
  <si>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</si>
  <si>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</si>
  <si>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</si>
  <si>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</si>
  <si>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</si>
  <si>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</si>
  <si>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</si>
  <si>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</si>
  <si>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</si>
  <si>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</si>
  <si>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</si>
  <si>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</si>
  <si>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</si>
  <si>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</si>
  <si>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</si>
  <si>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</si>
  <si>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</si>
  <si>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</si>
  <si>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</si>
  <si>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</si>
  <si>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</si>
  <si>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</si>
  <si>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</si>
  <si>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</si>
  <si>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</si>
  <si>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</si>
  <si>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</si>
  <si>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</si>
  <si>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</si>
  <si>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</si>
  <si>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</si>
  <si>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</si>
  <si>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</si>
  <si>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</si>
  <si>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</si>
  <si>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</si>
  <si>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</si>
  <si>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</si>
  <si>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</si>
  <si>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</si>
  <si>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</si>
  <si>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</si>
  <si>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</si>
  <si>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</si>
  <si>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</si>
  <si>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</si>
  <si>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</si>
  <si>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</si>
  <si>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</si>
  <si>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</si>
  <si>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</si>
  <si>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</si>
  <si>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</si>
  <si>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</si>
  <si>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</si>
  <si>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</si>
  <si>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</si>
  <si>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</si>
  <si>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</si>
  <si>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</si>
  <si>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</si>
  <si>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</si>
  <si>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</si>
  <si>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</si>
  <si>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</si>
  <si>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</si>
  <si>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</si>
  <si>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</si>
  <si>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</si>
  <si>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</si>
  <si>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</si>
  <si>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</si>
  <si>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</si>
  <si>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</si>
  <si>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</si>
  <si>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</si>
  <si>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</si>
  <si>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</si>
  <si>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</si>
  <si>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</si>
  <si>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</si>
  <si>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</si>
  <si>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</si>
  <si>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</si>
  <si>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</si>
  <si>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</si>
  <si>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</si>
  <si>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</si>
  <si>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</si>
  <si>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</si>
  <si>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</si>
  <si>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</si>
  <si>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</si>
  <si>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</si>
  <si>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</si>
  <si>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</si>
  <si>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</si>
  <si>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</si>
  <si>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</si>
  <si>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</si>
  <si>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</si>
  <si>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</si>
  <si>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</si>
  <si>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</si>
  <si>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</si>
  <si>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</si>
  <si>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</si>
  <si>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</si>
  <si>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</si>
  <si>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</si>
  <si>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</si>
  <si>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</si>
  <si>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</si>
  <si>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</si>
  <si>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</si>
  <si>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</si>
  <si>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</si>
  <si>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</si>
  <si>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</si>
  <si>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</si>
  <si>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</si>
  <si>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</si>
  <si>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</si>
  <si>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</si>
  <si>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</si>
  <si>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</si>
  <si>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</si>
  <si>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</si>
  <si>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</si>
  <si>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</si>
  <si>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</si>
  <si>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</si>
  <si>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</si>
  <si>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</si>
  <si>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</si>
  <si>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</si>
  <si>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</si>
  <si>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</si>
  <si>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</si>
  <si>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</si>
  <si>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</si>
  <si>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</si>
  <si>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</si>
  <si>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</si>
  <si>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</si>
  <si>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</si>
  <si>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</si>
  <si>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</si>
  <si>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</si>
  <si>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</si>
  <si>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</si>
  <si>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</si>
  <si>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</si>
  <si>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</si>
  <si>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</si>
  <si>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</si>
  <si>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</si>
  <si>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</si>
  <si>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</si>
  <si>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</si>
  <si>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</si>
  <si>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</si>
  <si>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</si>
  <si>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</si>
  <si>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</si>
  <si>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</si>
  <si>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</si>
  <si>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</si>
  <si>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</si>
  <si>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</si>
  <si>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</si>
  <si>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</si>
  <si>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</si>
  <si>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</si>
  <si>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</si>
  <si>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</si>
  <si>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</si>
  <si>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</si>
  <si>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</si>
  <si>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</si>
  <si>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</si>
  <si>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</si>
  <si>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</si>
  <si>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</si>
  <si>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</si>
  <si>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</si>
  <si>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</si>
  <si>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</si>
  <si>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</si>
  <si>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</si>
  <si>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</si>
  <si>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</si>
  <si>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</si>
  <si>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</si>
  <si>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</si>
  <si>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</si>
  <si>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</si>
  <si>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</si>
  <si>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</si>
  <si>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</si>
  <si>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</si>
  <si>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</si>
  <si>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</si>
  <si>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</si>
  <si>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</si>
  <si>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</si>
  <si>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</si>
  <si>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</si>
  <si>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</si>
  <si>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</si>
  <si>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</si>
  <si>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</si>
  <si>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</si>
  <si>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</si>
  <si>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</si>
  <si>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</si>
  <si>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</si>
  <si>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</si>
  <si>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</si>
  <si>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</si>
  <si>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</si>
  <si>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</si>
  <si>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</si>
  <si>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</si>
  <si>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</si>
  <si>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</si>
  <si>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</si>
  <si>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</si>
  <si>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</si>
  <si>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</si>
  <si>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</si>
  <si>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</si>
  <si>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</si>
  <si>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</si>
  <si>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</si>
  <si>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</si>
  <si>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</si>
  <si>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</si>
  <si>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</si>
  <si>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</si>
  <si>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</si>
  <si>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</si>
  <si>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</si>
  <si>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</si>
  <si>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</si>
  <si>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</si>
  <si>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</si>
  <si>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</si>
  <si>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</si>
  <si>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</si>
  <si>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</si>
  <si>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</si>
  <si>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</si>
  <si>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</si>
  <si>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</si>
  <si>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</si>
  <si>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</si>
  <si>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</si>
  <si>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</si>
  <si>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</si>
  <si>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</si>
  <si>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</si>
  <si>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</si>
  <si>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</si>
  <si>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</si>
  <si>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</si>
  <si>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</si>
  <si>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</si>
  <si>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</si>
  <si>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</si>
  <si>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</si>
  <si>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</si>
  <si>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</si>
  <si>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</si>
  <si>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</si>
  <si>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</si>
  <si>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</si>
  <si>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</si>
  <si>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</si>
  <si>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</si>
  <si>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</si>
  <si>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</si>
  <si>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</si>
  <si>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</si>
  <si>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</si>
  <si>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</si>
  <si>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</si>
  <si>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</si>
  <si>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</si>
  <si>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</si>
  <si>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</si>
  <si>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</si>
  <si>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</si>
  <si>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</si>
  <si>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</si>
  <si>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</si>
  <si>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</si>
  <si>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</si>
  <si>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</si>
  <si>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</si>
  <si>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</si>
  <si>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</si>
  <si>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</si>
  <si>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</si>
  <si>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</si>
  <si>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</si>
  <si>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</si>
  <si>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</si>
  <si>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</si>
  <si>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</si>
  <si>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</si>
  <si>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</si>
  <si>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</si>
  <si>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</si>
  <si>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</si>
  <si>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</si>
  <si>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</si>
  <si>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</si>
  <si>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</si>
  <si>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</si>
  <si>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</si>
  <si>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</si>
  <si>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</si>
  <si>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</si>
  <si>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</si>
  <si>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</si>
  <si>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</si>
  <si>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</si>
  <si>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</si>
  <si>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</si>
  <si>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</si>
  <si>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</si>
  <si>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</si>
  <si>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</si>
  <si>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</si>
  <si>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</si>
  <si>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</si>
  <si>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</si>
  <si>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</si>
  <si>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</si>
  <si>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</si>
  <si>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</si>
  <si>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</si>
  <si>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</si>
  <si>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</si>
  <si>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</si>
  <si>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</si>
  <si>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</si>
  <si>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</si>
  <si>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</si>
  <si>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</si>
  <si>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</si>
  <si>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</si>
  <si>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</si>
  <si>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</si>
  <si>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</si>
  <si>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</si>
  <si>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</si>
  <si>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</si>
  <si>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</si>
  <si>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</si>
  <si>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</si>
  <si>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</si>
  <si>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</si>
  <si>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</si>
  <si>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</si>
  <si>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</si>
  <si>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</si>
  <si>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</si>
  <si>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</si>
  <si>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</si>
  <si>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</si>
  <si>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</si>
  <si>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</si>
  <si>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</si>
  <si>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</si>
  <si>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</si>
  <si>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</si>
  <si>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</si>
  <si>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</si>
  <si>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</si>
  <si>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</si>
  <si>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</si>
  <si>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</si>
  <si>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</si>
  <si>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</si>
  <si>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</si>
  <si>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</si>
  <si>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</si>
  <si>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</si>
  <si>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</si>
  <si>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</si>
  <si>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</si>
  <si>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</si>
  <si>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</si>
  <si>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</si>
  <si>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</si>
  <si>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</si>
  <si>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</si>
  <si>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</si>
  <si>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</si>
  <si>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</si>
  <si>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</si>
  <si>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</si>
  <si>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</si>
  <si>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</si>
  <si>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</si>
  <si>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</si>
  <si>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</si>
  <si>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</si>
  <si>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</si>
  <si>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</si>
  <si>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</si>
  <si>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</si>
  <si>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</si>
  <si>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</si>
  <si>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</si>
  <si>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</si>
  <si>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</si>
  <si>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</si>
  <si>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</si>
  <si>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</si>
  <si>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</si>
  <si>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</si>
  <si>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</si>
  <si>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</si>
  <si>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</si>
  <si>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</si>
  <si>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</si>
  <si>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</si>
  <si>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</si>
  <si>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</si>
  <si>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</si>
  <si>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</si>
  <si>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</si>
  <si>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</si>
  <si>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</si>
  <si>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</si>
  <si>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</si>
  <si>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</si>
  <si>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</si>
  <si>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</si>
  <si>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</si>
  <si>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</si>
  <si>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</si>
  <si>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</si>
  <si>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</si>
  <si>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</si>
  <si>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</si>
  <si>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</si>
  <si>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</si>
  <si>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</si>
  <si>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</si>
  <si>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</si>
  <si>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</si>
  <si>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</si>
  <si>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</si>
  <si>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</si>
  <si>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</si>
  <si>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</si>
  <si>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</si>
  <si>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</si>
  <si>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</si>
  <si>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</si>
  <si>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</si>
  <si>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</si>
  <si>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</si>
  <si>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</si>
  <si>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</si>
  <si>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</si>
  <si>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</si>
  <si>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</si>
  <si>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</si>
  <si>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</si>
  <si>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</si>
  <si>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</si>
  <si>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</si>
  <si>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</si>
  <si>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</si>
  <si>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</si>
  <si>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</si>
  <si>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</si>
  <si>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</si>
  <si>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</si>
  <si>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</si>
  <si>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</si>
  <si>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</si>
  <si>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</si>
  <si>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</si>
  <si>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</si>
  <si>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</si>
  <si>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</si>
  <si>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</si>
  <si>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</si>
  <si>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</si>
  <si>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</si>
  <si>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</si>
  <si>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</si>
  <si>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</si>
  <si>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</si>
  <si>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</si>
  <si>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</si>
  <si>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</si>
  <si>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</si>
  <si>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</si>
  <si>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</si>
  <si>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</si>
  <si>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</si>
  <si>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</si>
  <si>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</si>
  <si>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</si>
  <si>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</si>
  <si>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</si>
  <si>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</si>
  <si>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</si>
  <si>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</si>
  <si>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</si>
  <si>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</si>
  <si>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</si>
  <si>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</si>
  <si>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</si>
  <si>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</si>
  <si>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</si>
  <si>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</si>
  <si>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</si>
  <si>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</si>
  <si>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</si>
  <si>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</si>
  <si>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</si>
  <si>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</si>
  <si>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</si>
  <si>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</si>
  <si>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</si>
  <si>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</si>
  <si>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</si>
  <si>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</si>
  <si>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</si>
  <si>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</si>
  <si>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</si>
  <si>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</si>
  <si>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</si>
  <si>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</si>
  <si>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</si>
  <si>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</si>
  <si>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</si>
  <si>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</si>
  <si>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</si>
  <si>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</si>
  <si>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</si>
  <si>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</si>
  <si>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</si>
  <si>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</si>
  <si>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</si>
  <si>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</si>
  <si>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</si>
  <si>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</si>
  <si>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</si>
  <si>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</si>
  <si>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</si>
  <si>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</si>
  <si>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</si>
  <si>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</si>
  <si>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</si>
  <si>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</si>
  <si>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</si>
  <si>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</si>
  <si>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</si>
  <si>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</si>
  <si>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</si>
  <si>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</si>
  <si>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</si>
  <si>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</si>
  <si>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</si>
  <si>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</si>
  <si>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</si>
  <si>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</si>
  <si>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</si>
  <si>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</si>
  <si>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</si>
  <si>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</si>
  <si>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</si>
  <si>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</si>
  <si>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</si>
  <si>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</si>
  <si>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</si>
  <si>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</si>
  <si>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</si>
  <si>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</si>
  <si>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</si>
  <si>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</si>
  <si>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</si>
  <si>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</si>
  <si>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</si>
  <si>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</si>
  <si>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</si>
  <si>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</si>
  <si>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</si>
  <si>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</si>
  <si>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</si>
  <si>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</si>
  <si>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</si>
  <si>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</si>
  <si>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</si>
  <si>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</si>
  <si>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</si>
  <si>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</si>
  <si>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</si>
  <si>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</si>
  <si>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</si>
  <si>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</si>
  <si>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</si>
  <si>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</si>
  <si>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</si>
  <si>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</si>
  <si>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</si>
  <si>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</si>
  <si>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</si>
  <si>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</si>
  <si>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</si>
  <si>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</si>
  <si>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</si>
  <si>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</si>
  <si>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</si>
  <si>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</si>
  <si>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</si>
  <si>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</si>
  <si>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</si>
  <si>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</si>
  <si>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</si>
  <si>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</si>
  <si>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</si>
  <si>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</si>
  <si>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</si>
  <si>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</si>
  <si>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</si>
  <si>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</si>
  <si>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</si>
  <si>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</si>
  <si>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</si>
  <si>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</si>
  <si>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</si>
  <si>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</si>
  <si>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</si>
  <si>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</si>
  <si>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</si>
  <si>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</si>
  <si>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</si>
  <si>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</si>
  <si>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</si>
  <si>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</si>
  <si>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</si>
  <si>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</si>
  <si>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</si>
  <si>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</si>
  <si>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</si>
  <si>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</si>
  <si>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</si>
  <si>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</si>
  <si>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</si>
  <si>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</si>
  <si>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</si>
  <si>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</si>
  <si>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</si>
  <si>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</si>
  <si>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</si>
  <si>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</si>
  <si>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</si>
  <si>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</si>
  <si>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</si>
  <si>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</si>
  <si>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</si>
  <si>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</si>
  <si>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</si>
  <si>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</si>
  <si>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</si>
  <si>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</si>
  <si>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</si>
  <si>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</si>
  <si>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</si>
  <si>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</si>
  <si>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</si>
  <si>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</si>
  <si>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</si>
  <si>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</si>
  <si>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</si>
  <si>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</si>
  <si>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</si>
  <si>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</si>
  <si>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</si>
  <si>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</si>
  <si>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</si>
  <si>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</si>
  <si>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</si>
  <si>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</si>
  <si>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</si>
  <si>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</si>
  <si>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</si>
  <si>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</si>
  <si>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</si>
  <si>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</si>
  <si>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</si>
  <si>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</si>
  <si>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</si>
  <si>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</si>
  <si>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</si>
  <si>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</si>
  <si>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</si>
  <si>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</si>
  <si>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</si>
  <si>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</si>
  <si>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</si>
  <si>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</si>
  <si>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</si>
  <si>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</si>
  <si>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</si>
  <si>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</si>
  <si>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</si>
  <si>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</si>
  <si>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</si>
  <si>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</si>
  <si>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</si>
  <si>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</si>
  <si>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</si>
  <si>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</si>
  <si>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</si>
  <si>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</si>
  <si>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</si>
  <si>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</si>
  <si>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</si>
  <si>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</si>
  <si>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</si>
  <si>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</si>
  <si>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</si>
  <si>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</si>
  <si>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</si>
  <si>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</si>
  <si>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</si>
  <si>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</si>
  <si>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</si>
  <si>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</si>
  <si>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</si>
  <si>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</si>
  <si>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</si>
  <si>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</si>
  <si>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</si>
  <si>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</si>
  <si>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</si>
  <si>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</si>
  <si>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</si>
  <si>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</si>
  <si>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</si>
  <si>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</si>
  <si>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</si>
  <si>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</si>
  <si>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</si>
  <si>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</si>
  <si>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</si>
  <si>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</si>
  <si>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</si>
  <si>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</si>
  <si>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</si>
  <si>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</si>
  <si>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</si>
  <si>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</si>
  <si>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</si>
  <si>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</si>
  <si>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</si>
  <si>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</si>
  <si>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</si>
  <si>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</si>
  <si>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</si>
  <si>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</si>
  <si>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</si>
  <si>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</si>
  <si>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</si>
  <si>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</si>
  <si>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</si>
  <si>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</si>
  <si>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</si>
  <si>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</si>
  <si>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</si>
  <si>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</si>
  <si>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</si>
  <si>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</si>
  <si>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</si>
  <si>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</si>
  <si>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</si>
  <si>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</si>
  <si>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</si>
  <si>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</si>
  <si>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</si>
  <si>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</si>
  <si>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</si>
  <si>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</si>
  <si>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</si>
  <si>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</si>
  <si>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</si>
  <si>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</si>
  <si>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</si>
  <si>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</si>
  <si>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</si>
  <si>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</si>
  <si>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</si>
  <si>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</si>
  <si>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</si>
  <si>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</si>
  <si>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</si>
  <si>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</si>
  <si>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</si>
  <si>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</si>
  <si>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</si>
  <si>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</si>
  <si>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</si>
  <si>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</si>
  <si>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</si>
  <si>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</si>
  <si>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</si>
  <si>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</si>
  <si>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</si>
  <si>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</si>
  <si>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</si>
  <si>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</si>
  <si>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</si>
  <si>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</si>
  <si>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</si>
  <si>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</si>
  <si>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</si>
  <si>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</si>
  <si>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</si>
  <si>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</si>
  <si>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</si>
  <si>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</si>
  <si>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</si>
  <si>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</si>
  <si>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</si>
  <si>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</si>
  <si>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</si>
  <si>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</si>
  <si>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</si>
  <si>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</si>
  <si>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</si>
  <si>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</si>
  <si>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</si>
  <si>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</si>
  <si>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</si>
  <si>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</si>
  <si>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</si>
  <si>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</si>
  <si>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</si>
  <si>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</si>
  <si>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</si>
  <si>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</si>
  <si>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</si>
  <si>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</si>
  <si>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</si>
  <si>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</si>
  <si>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</si>
  <si>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</si>
  <si>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</si>
  <si>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</si>
  <si>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</si>
  <si>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</si>
  <si>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</si>
  <si>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</si>
  <si>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</si>
  <si>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</si>
  <si>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</si>
  <si>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</si>
  <si>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</si>
  <si>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</si>
  <si>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</si>
  <si>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</si>
  <si>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</si>
  <si>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</si>
  <si>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</si>
  <si>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</si>
  <si>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</si>
  <si>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</si>
  <si>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</si>
  <si>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</si>
  <si>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</si>
  <si>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</si>
  <si>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</si>
  <si>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</si>
  <si>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</si>
  <si>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</si>
  <si>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</si>
  <si>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</si>
  <si>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</si>
  <si>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</si>
  <si>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</si>
  <si>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</si>
  <si>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</si>
  <si>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</si>
  <si>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</si>
  <si>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</si>
  <si>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</si>
  <si>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</si>
  <si>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</si>
  <si>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</si>
  <si>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</si>
  <si>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</si>
  <si>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</si>
  <si>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</si>
  <si>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</si>
  <si>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</si>
  <si>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</si>
  <si>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</si>
  <si>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</si>
  <si>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</si>
  <si>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</si>
  <si>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</si>
  <si>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</si>
  <si>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</si>
  <si>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</si>
  <si>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</si>
  <si>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</si>
  <si>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</si>
  <si>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</si>
  <si>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</si>
  <si>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</si>
  <si>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</si>
  <si>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</si>
  <si>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</si>
  <si>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</si>
  <si>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</si>
  <si>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</si>
  <si>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</si>
  <si>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</si>
  <si>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</si>
  <si>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</si>
  <si>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</si>
  <si>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</si>
  <si>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</si>
  <si>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</si>
  <si>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</si>
  <si>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</si>
  <si>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</si>
  <si>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</si>
  <si>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</si>
  <si>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</si>
  <si>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</si>
  <si>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</si>
  <si>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</si>
  <si>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</si>
  <si>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</si>
  <si>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</si>
  <si>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</si>
  <si>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</si>
  <si>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</si>
  <si>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</si>
  <si>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</si>
  <si>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</si>
  <si>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</si>
  <si>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</si>
  <si>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</si>
  <si>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</si>
  <si>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</si>
  <si>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</si>
  <si>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</si>
  <si>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</si>
  <si>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</si>
  <si>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</si>
  <si>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</si>
  <si>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</si>
  <si>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</si>
  <si>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</si>
  <si>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</si>
  <si>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</si>
  <si>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</si>
  <si>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</si>
  <si>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</si>
  <si>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</si>
  <si>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</si>
  <si>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</si>
  <si>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</si>
  <si>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</si>
  <si>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</si>
  <si>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</si>
  <si>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</si>
  <si>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</si>
  <si>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</si>
  <si>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</si>
  <si>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</si>
  <si>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</si>
  <si>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</si>
  <si>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</si>
  <si>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</si>
  <si>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</si>
  <si>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</si>
  <si>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</si>
  <si>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</si>
  <si>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</si>
  <si>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</si>
  <si>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</si>
  <si>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</si>
  <si>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</si>
  <si>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</si>
  <si>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</si>
  <si>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</si>
  <si>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</si>
  <si>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</si>
  <si>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</si>
  <si>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</si>
  <si>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</si>
  <si>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</si>
  <si>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</si>
  <si>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</si>
  <si>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</si>
  <si>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</si>
  <si>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</si>
  <si>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</si>
  <si>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</si>
  <si>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</si>
  <si>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</si>
  <si>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</si>
  <si>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</si>
  <si>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</si>
  <si>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</si>
  <si>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</si>
  <si>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</si>
  <si>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</si>
  <si>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</si>
  <si>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</si>
  <si>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</si>
  <si>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</si>
  <si>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</si>
  <si>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</si>
  <si>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</si>
  <si>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</si>
  <si>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</si>
  <si>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</si>
  <si>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</si>
  <si>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</si>
  <si>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</si>
  <si>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</si>
  <si>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</si>
  <si>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</si>
  <si>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</si>
  <si>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</si>
  <si>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</si>
  <si>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</si>
  <si>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</si>
  <si>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</si>
  <si>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</si>
  <si>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</si>
  <si>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</si>
  <si>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</si>
  <si>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</si>
  <si>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</si>
  <si>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</si>
  <si>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</si>
  <si>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</si>
  <si>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</si>
  <si>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</si>
  <si>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</si>
  <si>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</si>
  <si>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</si>
  <si>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</si>
  <si>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</si>
  <si>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</si>
  <si>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</si>
  <si>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</si>
  <si>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</si>
  <si>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</si>
  <si>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</si>
  <si>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</si>
  <si>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</si>
  <si>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</si>
  <si>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</si>
  <si>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</si>
  <si>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</si>
  <si>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</si>
  <si>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</si>
  <si>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</si>
  <si>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</si>
  <si>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</si>
  <si>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</si>
  <si>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</si>
  <si>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</si>
  <si>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</si>
  <si>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</si>
  <si>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</si>
  <si>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</si>
  <si>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</si>
  <si>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</si>
  <si>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</si>
  <si>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</si>
  <si>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</si>
  <si>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</si>
  <si>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</si>
  <si>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</si>
  <si>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</si>
  <si>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</si>
  <si>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</si>
  <si>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</si>
  <si>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</si>
  <si>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</si>
  <si>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</si>
  <si>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</si>
  <si>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</si>
  <si>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</si>
  <si>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</si>
  <si>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</si>
  <si>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</si>
  <si>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</si>
  <si>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</si>
  <si>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</si>
  <si>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</si>
  <si>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</si>
  <si>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</si>
  <si>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</si>
  <si>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</si>
  <si>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</si>
  <si>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</si>
  <si>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</si>
  <si>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</si>
  <si>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</si>
  <si>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</si>
  <si>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</si>
  <si>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</si>
  <si>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</si>
  <si>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</si>
  <si>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</si>
  <si>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</si>
  <si>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</si>
  <si>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</si>
  <si>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</si>
  <si>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</si>
  <si>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</si>
  <si>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</si>
  <si>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</si>
  <si>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</si>
  <si>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</si>
  <si>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</si>
  <si>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</si>
  <si>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</si>
  <si>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</si>
  <si>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</si>
  <si>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</si>
  <si>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</si>
  <si>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</si>
  <si>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</si>
  <si>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</si>
  <si>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</si>
  <si>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</si>
  <si>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</si>
  <si>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</si>
  <si>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</si>
  <si>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</si>
  <si>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</si>
  <si>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</si>
  <si>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</si>
  <si>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</si>
  <si>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</si>
  <si>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</si>
  <si>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</si>
  <si>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</si>
  <si>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</si>
  <si>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</si>
  <si>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</si>
  <si>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</si>
  <si>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</si>
  <si>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</si>
  <si>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</si>
  <si>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</si>
  <si>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</si>
  <si>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</si>
  <si>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</si>
  <si>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</si>
  <si>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</si>
  <si>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</si>
  <si>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</si>
  <si>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</si>
  <si>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</si>
  <si>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</si>
  <si>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</si>
  <si>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</si>
  <si>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</si>
  <si>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</si>
  <si>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</si>
  <si>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</si>
  <si>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</si>
  <si>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</si>
  <si>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</si>
  <si>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</si>
  <si>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</si>
  <si>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</si>
  <si>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</si>
  <si>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</si>
  <si>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</si>
  <si>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</si>
  <si>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</si>
  <si>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</si>
  <si>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</si>
  <si>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</si>
  <si>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</si>
  <si>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</si>
  <si>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</si>
  <si>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</si>
  <si>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</si>
  <si>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</si>
  <si>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</si>
  <si>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</si>
  <si>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</si>
  <si>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</si>
  <si>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</si>
  <si>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</si>
  <si>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</si>
  <si>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</si>
  <si>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</si>
  <si>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</si>
  <si>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</si>
  <si>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</si>
  <si>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</si>
  <si>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</si>
  <si>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</si>
  <si>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</si>
  <si>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</si>
  <si>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</si>
  <si>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</si>
  <si>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</si>
  <si>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</si>
  <si>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</si>
  <si>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</si>
  <si>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</si>
  <si>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</si>
  <si>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</si>
  <si>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</si>
  <si>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</si>
  <si>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</si>
  <si>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</si>
  <si>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</si>
  <si>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</si>
  <si>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</si>
  <si>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</si>
  <si>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</si>
  <si>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</si>
  <si>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</si>
  <si>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</si>
  <si>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</si>
  <si>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</si>
  <si>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</si>
  <si>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</si>
  <si>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</si>
  <si>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</si>
  <si>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</si>
  <si>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</si>
  <si>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</si>
  <si>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</si>
  <si>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</si>
  <si>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</si>
  <si>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</si>
  <si>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</si>
  <si>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</si>
  <si>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</si>
  <si>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</si>
  <si>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</si>
  <si>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</si>
  <si>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</si>
  <si>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</si>
  <si>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</si>
  <si>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</si>
  <si>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</si>
  <si>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</si>
  <si>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</si>
  <si>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</si>
  <si>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</si>
  <si>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</si>
  <si>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</si>
  <si>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</si>
  <si>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</si>
  <si>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</si>
  <si>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</si>
  <si>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</si>
  <si>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</si>
  <si>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</si>
  <si>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</si>
  <si>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</si>
  <si>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</si>
  <si>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</si>
  <si>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</si>
  <si>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</si>
  <si>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</si>
  <si>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</si>
  <si>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</si>
  <si>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</si>
  <si>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</si>
  <si>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</si>
  <si>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</si>
  <si>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</si>
  <si>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</si>
  <si>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</si>
  <si>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</si>
  <si>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</si>
  <si>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</si>
  <si>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</si>
  <si>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</si>
  <si>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</si>
  <si>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</si>
  <si>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</si>
  <si>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</si>
  <si>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</si>
  <si>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</si>
  <si>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</si>
  <si>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</si>
  <si>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</si>
  <si>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</si>
  <si>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</si>
  <si>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</si>
  <si>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</si>
  <si>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</si>
  <si>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</si>
  <si>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</si>
  <si>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</si>
  <si>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</si>
  <si>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</si>
  <si>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</si>
  <si>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</si>
  <si>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</si>
  <si>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</si>
  <si>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</si>
  <si>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</si>
  <si>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</si>
  <si>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</si>
  <si>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</si>
  <si>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</si>
  <si>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</si>
  <si>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</si>
  <si>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</si>
  <si>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</si>
  <si>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</si>
  <si>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</si>
  <si>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</si>
  <si>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</si>
  <si>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</si>
  <si>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</si>
  <si>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</si>
  <si>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</si>
  <si>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</si>
  <si>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</si>
  <si>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</si>
  <si>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</si>
  <si>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</si>
  <si>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</si>
  <si>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</si>
  <si>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</si>
  <si>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</si>
  <si>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</si>
  <si>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</si>
  <si>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</si>
  <si>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</si>
  <si>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</si>
  <si>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</si>
  <si>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</si>
  <si>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</si>
  <si>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</si>
  <si>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</si>
  <si>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</si>
  <si>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</si>
  <si>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</si>
  <si>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</si>
  <si>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</si>
  <si>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</si>
  <si>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</si>
  <si>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</si>
  <si>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</si>
  <si>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</si>
  <si>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</si>
  <si>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</si>
  <si>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</si>
  <si>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</si>
  <si>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</si>
  <si>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</si>
  <si>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</si>
  <si>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</si>
  <si>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</si>
  <si>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</si>
  <si>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</si>
  <si>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</si>
  <si>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</si>
  <si>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</si>
  <si>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</si>
  <si>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</si>
  <si>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</si>
  <si>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</si>
  <si>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</si>
  <si>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</si>
  <si>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</si>
  <si>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</si>
  <si>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</si>
  <si>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</si>
  <si>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</si>
  <si>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</si>
  <si>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</si>
  <si>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</si>
  <si>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</si>
  <si>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</si>
  <si>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</si>
  <si>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</si>
  <si>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</si>
  <si>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</si>
  <si>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</si>
  <si>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</si>
  <si>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</si>
  <si>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</si>
  <si>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</si>
  <si>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</si>
  <si>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</si>
  <si>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</si>
  <si>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</si>
  <si>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</si>
  <si>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</si>
  <si>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</si>
  <si>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</si>
  <si>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</si>
  <si>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</si>
  <si>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</si>
  <si>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</si>
  <si>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</si>
  <si>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</si>
  <si>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</si>
  <si>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</si>
  <si>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</si>
  <si>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</si>
  <si>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</si>
  <si>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</si>
  <si>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</si>
  <si>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</si>
  <si>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</si>
  <si>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</si>
  <si>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</si>
  <si>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</si>
  <si>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</si>
  <si>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</si>
  <si>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</si>
  <si>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</si>
  <si>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</si>
  <si>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</si>
  <si>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</si>
  <si>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</si>
  <si>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</si>
  <si>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</si>
  <si>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</si>
  <si>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</si>
  <si>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</si>
  <si>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</si>
  <si>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</si>
  <si>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</si>
  <si>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</si>
  <si>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</si>
  <si>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</si>
  <si>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</si>
  <si>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</si>
  <si>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</si>
  <si>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</si>
  <si>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</si>
  <si>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</si>
  <si>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</si>
  <si>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</si>
  <si>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</si>
  <si>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</si>
  <si>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</si>
  <si>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</si>
  <si>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</si>
  <si>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</si>
  <si>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</si>
  <si>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</si>
  <si>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</si>
  <si>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</si>
  <si>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</si>
  <si>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</si>
  <si>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</si>
  <si>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</si>
  <si>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</si>
  <si>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</si>
  <si>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</si>
  <si>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</si>
  <si>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</si>
  <si>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</si>
  <si>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</si>
  <si>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</si>
  <si>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</si>
  <si>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</si>
  <si>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</si>
  <si>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</si>
  <si>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</si>
  <si>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</si>
  <si>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</si>
  <si>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</si>
  <si>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</si>
  <si>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</si>
  <si>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</si>
  <si>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</si>
  <si>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</si>
  <si>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</si>
  <si>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</si>
  <si>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</si>
  <si>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</si>
  <si>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</si>
  <si>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</si>
  <si>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</si>
  <si>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</si>
  <si>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</si>
  <si>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</si>
  <si>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</si>
  <si>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</si>
  <si>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</si>
  <si>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</si>
  <si>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</si>
  <si>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</si>
  <si>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</si>
  <si>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</si>
  <si>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</si>
  <si>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</si>
  <si>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</si>
  <si>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</si>
  <si>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</si>
  <si>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</si>
  <si>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</si>
  <si>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</si>
  <si>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</si>
  <si>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</si>
  <si>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</si>
  <si>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</si>
  <si>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</si>
  <si>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</si>
  <si>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</si>
  <si>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</si>
  <si>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</si>
  <si>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</si>
  <si>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</si>
  <si>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</si>
  <si>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</si>
  <si>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</si>
  <si>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</si>
  <si>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</si>
  <si>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</si>
  <si>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</si>
  <si>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</si>
  <si>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</si>
  <si>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</si>
  <si>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</si>
  <si>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</si>
  <si>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</si>
  <si>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</si>
  <si>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</si>
  <si>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</si>
  <si>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</si>
  <si>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</si>
  <si>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</si>
  <si>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</si>
  <si>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</si>
  <si>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</si>
  <si>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</si>
  <si>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</si>
  <si>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</si>
  <si>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</si>
  <si>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</si>
  <si>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</si>
  <si>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</si>
  <si>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</si>
  <si>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</si>
  <si>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</si>
  <si>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</si>
  <si>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</si>
  <si>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</si>
  <si>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</si>
  <si>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</si>
  <si>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</si>
  <si>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</si>
  <si>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</si>
  <si>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</si>
  <si>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</si>
  <si>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</si>
  <si>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</si>
  <si>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</si>
  <si>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</si>
  <si>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</si>
  <si>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</si>
  <si>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</si>
  <si>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</si>
  <si>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</si>
  <si>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</si>
  <si>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</si>
  <si>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</si>
  <si>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</si>
  <si>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</si>
  <si>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</si>
  <si>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</si>
  <si>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</si>
  <si>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</si>
  <si>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</si>
  <si>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</si>
  <si>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</si>
  <si>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</si>
  <si>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</si>
  <si>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</si>
  <si>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</si>
  <si>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</si>
  <si>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</si>
  <si>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</si>
  <si>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</si>
  <si>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</si>
  <si>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</si>
  <si>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</si>
  <si>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</si>
  <si>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</si>
  <si>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</si>
  <si>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</si>
  <si>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</si>
  <si>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</si>
  <si>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</si>
  <si>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</si>
  <si>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</si>
  <si>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</si>
  <si>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</si>
  <si>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</si>
  <si>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</si>
  <si>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</si>
  <si>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</si>
  <si>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</si>
  <si>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</si>
  <si>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</si>
  <si>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</si>
  <si>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</si>
  <si>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</si>
  <si>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</si>
  <si>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</si>
  <si>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</si>
  <si>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</si>
  <si>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</si>
  <si>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</si>
  <si>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</si>
  <si>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</si>
  <si>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</si>
  <si>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</si>
  <si>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</si>
  <si>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</si>
  <si>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</si>
  <si>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</si>
  <si>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</si>
  <si>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</si>
  <si>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</si>
  <si>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</si>
  <si>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</si>
  <si>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</si>
  <si>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</si>
  <si>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</si>
  <si>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</si>
  <si>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</si>
  <si>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</si>
  <si>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</si>
  <si>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</si>
  <si>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</si>
  <si>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</si>
  <si>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</si>
  <si>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</si>
  <si>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</si>
  <si>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</si>
  <si>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</si>
  <si>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</si>
  <si>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</si>
  <si>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</si>
  <si>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</si>
  <si>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</si>
  <si>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</si>
  <si>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</si>
  <si>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</si>
  <si>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</si>
  <si>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</si>
  <si>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</si>
  <si>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</si>
  <si>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</si>
  <si>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</si>
  <si>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</si>
  <si>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</si>
  <si>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</si>
  <si>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</si>
  <si>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</si>
  <si>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</si>
  <si>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</si>
  <si>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</si>
  <si>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</si>
  <si>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</si>
  <si>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</si>
  <si>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</si>
  <si>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</si>
  <si>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</si>
  <si>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</si>
  <si>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</si>
  <si>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</si>
  <si>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</si>
  <si>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</si>
  <si>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</si>
  <si>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</si>
  <si>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</si>
  <si>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</si>
  <si>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</si>
  <si>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</si>
  <si>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</si>
  <si>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</si>
  <si>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</si>
  <si>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</si>
  <si>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</si>
  <si>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</si>
  <si>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</si>
  <si>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</si>
  <si>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</si>
  <si>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</si>
  <si>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</si>
  <si>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</si>
  <si>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</si>
  <si>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</si>
  <si>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</si>
  <si>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</si>
  <si>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</si>
  <si>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</si>
  <si>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</si>
  <si>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</si>
  <si>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</si>
  <si>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</si>
  <si>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</si>
  <si>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</si>
  <si>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</si>
  <si>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</si>
  <si>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</si>
  <si>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</si>
  <si>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</si>
  <si>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</si>
  <si>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</si>
  <si>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</si>
  <si>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</si>
  <si>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</si>
  <si>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</si>
  <si>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</si>
  <si>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</si>
  <si>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</si>
  <si>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</si>
  <si>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</si>
  <si>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</si>
  <si>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</si>
  <si>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</si>
  <si>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</si>
  <si>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</si>
  <si>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</si>
  <si>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</si>
  <si>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</si>
  <si>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</si>
  <si>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</si>
  <si>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</si>
  <si>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</si>
  <si>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</si>
  <si>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</si>
  <si>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</si>
  <si>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</si>
  <si>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</si>
  <si>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</si>
  <si>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</si>
  <si>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</si>
  <si>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</si>
  <si>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</si>
  <si>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</si>
  <si>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</si>
  <si>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</si>
  <si>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</si>
  <si>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</si>
  <si>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</si>
  <si>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</si>
  <si>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</si>
  <si>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</si>
  <si>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</si>
  <si>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</si>
  <si>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</si>
  <si>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</si>
  <si>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</si>
  <si>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</si>
  <si>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</si>
  <si>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</si>
  <si>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</si>
  <si>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</si>
  <si>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</si>
  <si>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</si>
  <si>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</si>
  <si>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</si>
  <si>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</si>
  <si>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</si>
  <si>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</si>
  <si>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</si>
  <si>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</si>
  <si>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</si>
  <si>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</si>
  <si>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</si>
  <si>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</si>
  <si>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</si>
  <si>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</si>
  <si>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</si>
  <si>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</si>
  <si>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</si>
  <si>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</si>
  <si>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</si>
  <si>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</si>
  <si>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</si>
  <si>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</si>
  <si>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</si>
  <si>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</si>
  <si>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</si>
  <si>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</si>
  <si>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</si>
  <si>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</si>
  <si>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</si>
  <si>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</si>
  <si>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</si>
  <si>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</si>
  <si>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</si>
  <si>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</si>
  <si>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</si>
  <si>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</si>
  <si>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</si>
  <si>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</si>
  <si>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</si>
  <si>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</si>
  <si>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</si>
  <si>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</si>
  <si>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</si>
  <si>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</si>
  <si>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</si>
  <si>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</si>
  <si>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</si>
  <si>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</si>
  <si>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</si>
  <si>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</si>
  <si>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</si>
  <si>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</si>
  <si>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</si>
  <si>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</si>
  <si>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</si>
  <si>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</si>
  <si>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</si>
  <si>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</si>
  <si>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</si>
  <si>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</si>
  <si>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</si>
  <si>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</si>
  <si>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</si>
  <si>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</si>
  <si>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</si>
  <si>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</si>
  <si>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</si>
  <si>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</si>
  <si>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</si>
  <si>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</si>
  <si>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</si>
  <si>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</si>
  <si>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</si>
  <si>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</si>
  <si>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</si>
  <si>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</si>
  <si>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</si>
  <si>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</si>
  <si>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</si>
  <si>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</si>
  <si>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</si>
  <si>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</si>
  <si>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</si>
  <si>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</si>
  <si>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</si>
  <si>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</si>
  <si>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</si>
  <si>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</si>
  <si>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</si>
  <si>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</si>
  <si>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</si>
  <si>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</si>
  <si>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</si>
  <si>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</si>
  <si>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</si>
  <si>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</si>
  <si>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</si>
  <si>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</si>
  <si>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</si>
  <si>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</si>
  <si>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</si>
  <si>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</si>
  <si>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</si>
  <si>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</si>
  <si>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</si>
  <si>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</si>
  <si>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</si>
  <si>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</si>
  <si>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</si>
  <si>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</si>
  <si>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</si>
  <si>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</si>
  <si>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</si>
  <si>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</si>
  <si>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</si>
  <si>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</si>
  <si>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</si>
  <si>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</si>
  <si>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</si>
  <si>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</si>
  <si>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</si>
  <si>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</si>
  <si>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</si>
  <si>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</si>
  <si>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</si>
  <si>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</si>
  <si>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</si>
  <si>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</si>
  <si>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</si>
  <si>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</si>
  <si>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</si>
  <si>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</si>
  <si>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</si>
  <si>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</si>
  <si>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</si>
  <si>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</si>
  <si>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</si>
  <si>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</si>
  <si>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</si>
  <si>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</si>
  <si>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</si>
  <si>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</si>
  <si>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</si>
  <si>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</si>
  <si>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</si>
  <si>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</si>
  <si>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</si>
  <si>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</si>
  <si>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</si>
  <si>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</si>
  <si>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</si>
  <si>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</si>
  <si>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</si>
  <si>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</si>
  <si>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</si>
  <si>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</si>
  <si>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</si>
  <si>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</si>
  <si>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</si>
  <si>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</si>
  <si>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</si>
  <si>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</si>
  <si>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</si>
  <si>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</si>
  <si>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</si>
  <si>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</si>
  <si>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</si>
  <si>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</si>
  <si>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</si>
  <si>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</si>
  <si>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</si>
  <si>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</si>
  <si>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</si>
  <si>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</si>
  <si>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</si>
  <si>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</si>
  <si>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</si>
  <si>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</si>
  <si>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</si>
  <si>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</si>
  <si>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</si>
  <si>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</si>
  <si>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</si>
  <si>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</si>
  <si>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</si>
  <si>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</si>
  <si>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</si>
  <si>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</si>
  <si>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</si>
  <si>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</si>
  <si>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</si>
  <si>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</si>
  <si>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</si>
  <si>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</si>
  <si>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</si>
  <si>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</si>
  <si>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</si>
  <si>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</si>
  <si>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</si>
  <si>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</si>
  <si>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</si>
  <si>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</si>
  <si>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</si>
  <si>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</si>
  <si>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</si>
  <si>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</si>
  <si>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</si>
  <si>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</si>
  <si>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</si>
  <si>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</si>
  <si>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</si>
  <si>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</si>
  <si>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</si>
  <si>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</si>
  <si>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</si>
  <si>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</si>
  <si>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</si>
  <si>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</si>
  <si>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</si>
  <si>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</si>
  <si>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</si>
  <si>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</si>
  <si>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</si>
  <si>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</si>
  <si>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</si>
  <si>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</si>
  <si>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</si>
  <si>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</si>
  <si>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</si>
  <si>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</si>
  <si>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</si>
  <si>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</si>
  <si>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</si>
  <si>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</si>
  <si>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</si>
  <si>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</si>
  <si>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</si>
  <si>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</si>
  <si>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</si>
  <si>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</si>
  <si>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</si>
  <si>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</si>
  <si>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</si>
  <si>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</si>
  <si>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</si>
  <si>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</si>
  <si>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</si>
  <si>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</si>
  <si>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</si>
  <si>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</si>
  <si>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</si>
  <si>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</si>
  <si>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</si>
  <si>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</si>
  <si>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</si>
  <si>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</si>
  <si>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</si>
  <si>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</si>
  <si>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</si>
  <si>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</si>
  <si>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</si>
  <si>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</si>
  <si>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</si>
  <si>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</si>
  <si>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</si>
  <si>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</si>
  <si>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</si>
  <si>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</si>
  <si>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</si>
  <si>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</si>
  <si>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</si>
  <si>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</si>
  <si>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</si>
  <si>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</si>
  <si>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</si>
  <si>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</si>
  <si>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</si>
  <si>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</si>
  <si>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</si>
  <si>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</si>
  <si>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</si>
  <si>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</si>
  <si>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</si>
  <si>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</si>
  <si>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</si>
  <si>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</si>
  <si>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</si>
  <si>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</si>
  <si>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</si>
  <si>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</si>
  <si>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</si>
  <si>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</si>
  <si>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</si>
  <si>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</si>
  <si>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</si>
  <si>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</si>
  <si>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</si>
  <si>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</si>
  <si>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</si>
  <si>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</si>
  <si>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</si>
  <si>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</si>
  <si>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</si>
  <si>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</si>
  <si>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</si>
  <si>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</si>
  <si>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</si>
  <si>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</si>
  <si>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</si>
  <si>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</si>
  <si>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</si>
  <si>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</si>
  <si>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</si>
  <si>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</si>
  <si>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</si>
  <si>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</si>
  <si>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</si>
  <si>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</si>
  <si>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</si>
  <si>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</si>
  <si>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</si>
  <si>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</si>
  <si>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</si>
  <si>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</si>
  <si>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</si>
  <si>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</si>
  <si>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</si>
  <si>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</si>
  <si>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</si>
  <si>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</si>
  <si>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</si>
  <si>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</si>
  <si>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</si>
  <si>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</si>
  <si>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</si>
  <si>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</si>
  <si>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</si>
  <si>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</si>
  <si>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</si>
  <si>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</si>
  <si>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</si>
  <si>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</si>
  <si>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</si>
  <si>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</si>
  <si>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</si>
  <si>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</si>
  <si>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</si>
  <si>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</si>
  <si>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</si>
  <si>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</si>
  <si>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</si>
  <si>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</si>
  <si>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</si>
  <si>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</si>
  <si>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</si>
  <si>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</si>
  <si>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</si>
  <si>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</si>
  <si>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</si>
  <si>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</si>
  <si>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</si>
  <si>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</si>
  <si>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</si>
  <si>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</si>
  <si>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</si>
  <si>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</si>
  <si>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</si>
  <si>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</si>
  <si>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</si>
  <si>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</si>
  <si>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</si>
  <si>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</si>
  <si>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</si>
  <si>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</si>
  <si>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</si>
  <si>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</si>
  <si>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</si>
  <si>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</si>
  <si>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</si>
  <si>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</si>
  <si>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</si>
  <si>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</si>
  <si>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</si>
  <si>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</si>
  <si>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</si>
  <si>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</si>
  <si>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</si>
  <si>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</si>
  <si>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</si>
  <si>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</si>
  <si>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</si>
  <si>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</si>
  <si>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</si>
  <si>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</si>
  <si>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</si>
  <si>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</si>
  <si>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</si>
  <si>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</si>
  <si>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</si>
  <si>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</si>
  <si>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</si>
  <si>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</si>
  <si>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</si>
  <si>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</si>
  <si>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</si>
  <si>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</si>
  <si>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</si>
  <si>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</si>
  <si>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</si>
  <si>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</si>
  <si>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</si>
  <si>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</si>
  <si>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</si>
  <si>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</si>
  <si>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</si>
  <si>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</si>
  <si>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</si>
  <si>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</si>
  <si>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</si>
  <si>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</si>
  <si>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</si>
  <si>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</si>
  <si>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</si>
  <si>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</si>
  <si>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</si>
  <si>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</si>
  <si>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</si>
  <si>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</si>
  <si>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</si>
  <si>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</si>
  <si>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</si>
  <si>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</si>
  <si>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</si>
  <si>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</si>
  <si>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</si>
  <si>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</si>
  <si>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</si>
  <si>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</si>
  <si>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</si>
  <si>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</si>
  <si>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</si>
  <si>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</si>
  <si>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</si>
  <si>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</si>
  <si>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</si>
  <si>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</si>
  <si>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</si>
  <si>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</si>
  <si>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</si>
  <si>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</si>
  <si>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</si>
  <si>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</si>
  <si>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</si>
  <si>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</si>
  <si>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</si>
  <si>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</si>
  <si>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</si>
  <si>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</si>
  <si>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</si>
  <si>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</si>
  <si>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</si>
  <si>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</si>
  <si>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</si>
  <si>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</si>
  <si>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</si>
  <si>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</si>
  <si>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</si>
  <si>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</si>
  <si>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</si>
  <si>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</si>
  <si>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</si>
  <si>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</si>
  <si>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</si>
  <si>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</si>
  <si>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</si>
  <si>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</si>
  <si>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</si>
  <si>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</si>
  <si>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</si>
  <si>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</si>
  <si>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</si>
  <si>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</si>
  <si>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</si>
  <si>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</si>
  <si>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</si>
  <si>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</si>
  <si>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</si>
  <si>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</si>
  <si>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</si>
  <si>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</si>
  <si>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</si>
  <si>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</si>
  <si>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</si>
  <si>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</si>
  <si>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</si>
  <si>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</si>
  <si>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</si>
  <si>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</si>
  <si>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</si>
  <si>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</si>
  <si>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</si>
  <si>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</si>
  <si>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</si>
  <si>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</si>
  <si>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</si>
  <si>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</si>
  <si>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</si>
  <si>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</si>
  <si>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</si>
  <si>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</si>
  <si>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</si>
  <si>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</si>
  <si>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</si>
  <si>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</si>
  <si>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</si>
  <si>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</si>
  <si>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</si>
  <si>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</si>
  <si>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</si>
  <si>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</si>
  <si>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</si>
  <si>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</si>
  <si>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</si>
  <si>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</si>
  <si>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</si>
  <si>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</si>
  <si>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</si>
  <si>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</si>
  <si>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</si>
  <si>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</si>
  <si>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</si>
  <si>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</si>
  <si>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</si>
  <si>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</si>
  <si>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</si>
  <si>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</si>
  <si>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</si>
  <si>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</si>
  <si>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</si>
  <si>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</si>
  <si>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</si>
  <si>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</si>
  <si>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</si>
  <si>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</si>
  <si>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</si>
  <si>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</si>
  <si>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</si>
  <si>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</si>
  <si>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</si>
  <si>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</si>
  <si>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</si>
  <si>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</si>
  <si>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</si>
  <si>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</si>
  <si>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</si>
  <si>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</si>
  <si>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</si>
  <si>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</si>
  <si>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</si>
  <si>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</si>
  <si>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</si>
  <si>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</si>
  <si>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</si>
  <si>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</si>
  <si>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</si>
  <si>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</si>
  <si>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</si>
  <si>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</si>
  <si>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</si>
  <si>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</si>
  <si>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</si>
  <si>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</si>
  <si>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</si>
  <si>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</si>
  <si>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</si>
  <si>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</si>
  <si>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</si>
  <si>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</si>
  <si>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</si>
  <si>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</si>
  <si>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</si>
  <si>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</si>
  <si>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</si>
  <si>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</si>
  <si>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</si>
  <si>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</si>
  <si>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</si>
  <si>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</si>
  <si>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</si>
  <si>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</si>
  <si>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</si>
  <si>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</si>
  <si>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</si>
  <si>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</si>
  <si>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</si>
  <si>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</si>
  <si>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</si>
  <si>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</si>
  <si>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</si>
  <si>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</si>
  <si>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</si>
  <si>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</si>
  <si>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</si>
  <si>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</si>
  <si>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</si>
  <si>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</si>
  <si>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</si>
  <si>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</si>
  <si>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</si>
  <si>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</si>
  <si>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</si>
  <si>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</si>
  <si>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</si>
  <si>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</si>
  <si>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</si>
  <si>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</si>
  <si>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</si>
  <si>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</si>
  <si>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</si>
  <si>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</si>
  <si>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</si>
  <si>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</si>
  <si>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</si>
  <si>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</si>
  <si>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</si>
  <si>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</si>
  <si>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</si>
  <si>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</si>
  <si>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</si>
  <si>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</si>
  <si>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</si>
  <si>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</si>
  <si>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</si>
  <si>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</si>
  <si>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</si>
  <si>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</si>
  <si>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</si>
  <si>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</si>
  <si>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</si>
  <si>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</si>
  <si>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</si>
  <si>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</si>
  <si>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</si>
  <si>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</si>
  <si>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</si>
  <si>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</si>
  <si>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</si>
  <si>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</si>
  <si>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</si>
  <si>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</si>
  <si>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</si>
  <si>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</si>
  <si>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</si>
  <si>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</si>
  <si>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</si>
  <si>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</si>
  <si>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</si>
  <si>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</si>
  <si>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</si>
  <si>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</si>
  <si>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</si>
  <si>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</si>
  <si>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</si>
  <si>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</si>
  <si>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</si>
  <si>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</si>
  <si>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</si>
  <si>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</si>
  <si>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</si>
  <si>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</si>
  <si>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</si>
  <si>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</si>
  <si>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</si>
  <si>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</si>
  <si>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</si>
  <si>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</si>
  <si>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</si>
  <si>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</si>
  <si>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</si>
  <si>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</si>
  <si>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</si>
  <si>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</si>
  <si>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</si>
  <si>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</si>
  <si>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</si>
  <si>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</si>
  <si>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</si>
  <si>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</si>
  <si>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</si>
  <si>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</si>
  <si>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</si>
  <si>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</si>
  <si>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</si>
  <si>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</si>
  <si>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</si>
  <si>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</si>
  <si>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</si>
  <si>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</si>
  <si>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</si>
  <si>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</si>
  <si>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</si>
  <si>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</si>
  <si>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</si>
  <si>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</si>
  <si>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</si>
  <si>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</si>
  <si>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</si>
  <si>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</si>
  <si>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</si>
  <si>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</si>
  <si>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</si>
  <si>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</si>
  <si>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</si>
  <si>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</si>
  <si>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</si>
  <si>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</si>
  <si>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</si>
  <si>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</si>
  <si>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</si>
  <si>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</si>
  <si>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</si>
  <si>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</si>
  <si>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</si>
  <si>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</si>
  <si>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</si>
  <si>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</si>
  <si>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</si>
  <si>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</si>
  <si>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</si>
  <si>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</si>
  <si>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</si>
  <si>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</si>
  <si>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</si>
  <si>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</si>
  <si>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</si>
  <si>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</si>
  <si>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</si>
  <si>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</si>
  <si>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</si>
  <si>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</si>
  <si>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</si>
  <si>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</si>
  <si>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</si>
  <si>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</si>
  <si>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</si>
  <si>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</si>
  <si>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</si>
  <si>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</si>
  <si>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</si>
  <si>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</si>
  <si>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</si>
  <si>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</si>
  <si>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</si>
  <si>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</si>
  <si>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</si>
  <si>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</si>
  <si>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</si>
  <si>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</si>
  <si>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</si>
  <si>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</si>
  <si>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</si>
  <si>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</si>
  <si>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</si>
  <si>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</si>
  <si>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</si>
  <si>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</si>
  <si>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</si>
  <si>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</si>
  <si>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</si>
  <si>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</si>
  <si>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</si>
  <si>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</si>
  <si>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</si>
  <si>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</si>
  <si>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</si>
  <si>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</si>
  <si>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</si>
  <si>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</si>
  <si>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</si>
  <si>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</si>
  <si>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</si>
  <si>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</si>
  <si>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</si>
  <si>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</si>
  <si>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</si>
  <si>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</si>
  <si>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</si>
  <si>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</si>
  <si>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</si>
  <si>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</si>
  <si>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</si>
  <si>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</si>
  <si>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</si>
  <si>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</si>
  <si>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</si>
  <si>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</si>
  <si>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</si>
  <si>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</si>
  <si>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</si>
  <si>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</si>
  <si>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</si>
  <si>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</si>
  <si>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</si>
  <si>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</si>
  <si>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</si>
  <si>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</si>
  <si>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</si>
  <si>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</si>
  <si>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</si>
  <si>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</si>
  <si>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</si>
  <si>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</si>
  <si>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</si>
  <si>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</si>
  <si>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</si>
  <si>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</si>
  <si>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</si>
  <si>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</si>
  <si>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</si>
  <si>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</si>
  <si>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</si>
  <si>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</si>
  <si>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</si>
  <si>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</si>
  <si>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</si>
  <si>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</si>
  <si>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</si>
  <si>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</si>
  <si>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</si>
  <si>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</si>
  <si>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</si>
  <si>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</si>
  <si>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</si>
  <si>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</si>
  <si>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</si>
  <si>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</si>
  <si>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</si>
  <si>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</si>
  <si>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</si>
  <si>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</si>
  <si>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</si>
  <si>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</si>
  <si>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</si>
  <si>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</si>
  <si>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</si>
  <si>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</si>
  <si>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</si>
  <si>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</si>
  <si>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</si>
  <si>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</si>
  <si>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</si>
  <si>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</si>
  <si>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</si>
  <si>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</si>
  <si>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</si>
  <si>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</si>
  <si>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</si>
  <si>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</si>
  <si>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</si>
  <si>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</si>
  <si>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</si>
  <si>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</si>
  <si>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</si>
  <si>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</si>
  <si>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</si>
  <si>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</si>
  <si>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</si>
  <si>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</si>
  <si>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</si>
  <si>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</si>
  <si>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</si>
  <si>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</si>
  <si>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</si>
  <si>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</si>
  <si>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</si>
  <si>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</si>
  <si>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</si>
  <si>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</si>
  <si>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</si>
  <si>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</si>
  <si>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</si>
  <si>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</si>
  <si>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</si>
  <si>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</si>
  <si>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</si>
  <si>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</si>
  <si>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</si>
  <si>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</si>
  <si>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</si>
  <si>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</si>
  <si>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</si>
  <si>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</si>
  <si>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</si>
  <si>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</si>
  <si>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</si>
  <si>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</si>
  <si>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</si>
  <si>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</si>
  <si>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</si>
  <si>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</si>
  <si>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</si>
  <si>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</si>
  <si>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</si>
  <si>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</si>
  <si>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</si>
  <si>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</si>
  <si>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</si>
  <si>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</si>
  <si>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</si>
  <si>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</si>
  <si>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</si>
  <si>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</si>
  <si>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</si>
  <si>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</si>
  <si>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</si>
  <si>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</si>
  <si>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</si>
  <si>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</si>
  <si>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</si>
  <si>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</si>
  <si>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</si>
  <si>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</si>
  <si>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</si>
  <si>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</si>
  <si>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</si>
  <si>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</si>
  <si>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</si>
  <si>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</si>
  <si>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</si>
  <si>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</si>
  <si>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</si>
  <si>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</si>
  <si>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</si>
  <si>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</si>
  <si>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</si>
  <si>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</si>
  <si>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</si>
  <si>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</si>
  <si>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</si>
  <si>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</si>
  <si>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</si>
  <si>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</si>
  <si>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</si>
  <si>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</si>
  <si>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</si>
  <si>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</si>
  <si>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</si>
  <si>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</si>
  <si>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</si>
  <si>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</si>
  <si>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</si>
  <si>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</si>
  <si>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</si>
  <si>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</si>
  <si>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</si>
  <si>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</si>
  <si>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</si>
  <si>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</si>
  <si>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</si>
  <si>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</si>
  <si>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</si>
  <si>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</si>
  <si>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</si>
  <si>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</si>
  <si>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</si>
  <si>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</si>
  <si>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</si>
  <si>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</si>
  <si>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</si>
  <si>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</si>
  <si>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</si>
  <si>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</si>
  <si>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</si>
  <si>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</si>
  <si>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</si>
  <si>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</si>
  <si>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</si>
  <si>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</si>
  <si>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</si>
  <si>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</si>
  <si>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</si>
  <si>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</si>
  <si>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</si>
  <si>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</si>
  <si>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</si>
  <si>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</si>
  <si>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</si>
  <si>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</si>
  <si>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</si>
  <si>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</si>
  <si>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</si>
  <si>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</si>
  <si>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</si>
  <si>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</si>
  <si>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</si>
  <si>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</si>
  <si>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</si>
  <si>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</si>
  <si>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</si>
  <si>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</si>
  <si>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</si>
  <si>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</si>
  <si>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</si>
  <si>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</si>
  <si>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</si>
  <si>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</si>
  <si>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</si>
  <si>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</si>
  <si>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</si>
  <si>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</si>
  <si>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</si>
  <si>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</si>
  <si>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</si>
  <si>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</si>
  <si>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</si>
  <si>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</si>
  <si>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</si>
  <si>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</si>
  <si>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</si>
  <si>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</si>
  <si>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</si>
  <si>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</si>
  <si>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</si>
  <si>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</si>
  <si>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</si>
  <si>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</si>
  <si>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</si>
  <si>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</si>
  <si>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</si>
  <si>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</si>
  <si>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</si>
  <si>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</si>
  <si>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</si>
  <si>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</si>
  <si>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</si>
  <si>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</si>
  <si>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</si>
  <si>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</si>
  <si>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</si>
  <si>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</si>
  <si>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</si>
  <si>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</si>
  <si>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</si>
  <si>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</si>
  <si>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</si>
  <si>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</si>
  <si>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</si>
  <si>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</si>
  <si>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</si>
  <si>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</si>
  <si>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</si>
  <si>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</si>
  <si>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</si>
  <si>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</si>
  <si>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</si>
  <si>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</si>
  <si>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</si>
  <si>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</si>
  <si>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</si>
  <si>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</si>
  <si>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</si>
  <si>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</si>
  <si>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</si>
  <si>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</si>
  <si>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</si>
  <si>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</si>
  <si>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</si>
  <si>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</si>
  <si>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</si>
  <si>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</si>
  <si>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</si>
  <si>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</si>
  <si>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</si>
  <si>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</si>
  <si>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</si>
  <si>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</si>
  <si>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</si>
  <si>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</si>
  <si>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</si>
  <si>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</si>
  <si>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</si>
  <si>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</si>
  <si>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</si>
  <si>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</si>
  <si>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</si>
  <si>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</si>
  <si>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</si>
  <si>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</si>
  <si>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</si>
  <si>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</si>
  <si>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</si>
  <si>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</si>
  <si>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</si>
  <si>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</si>
  <si>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</si>
  <si>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</si>
  <si>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</si>
  <si>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</si>
  <si>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</si>
  <si>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</si>
  <si>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</si>
  <si>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</si>
  <si>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</si>
  <si>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</si>
  <si>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</si>
  <si>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</si>
  <si>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</si>
  <si>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</si>
  <si>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</si>
  <si>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</si>
  <si>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</si>
  <si>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</si>
  <si>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</si>
  <si>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</si>
  <si>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</si>
  <si>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</si>
  <si>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</si>
  <si>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</si>
  <si>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</si>
  <si>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</si>
  <si>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</si>
  <si>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</si>
  <si>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</si>
  <si>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</si>
  <si>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</si>
  <si>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</si>
  <si>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</si>
  <si>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</si>
  <si>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</si>
  <si>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</si>
  <si>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</si>
  <si>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</si>
  <si>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</si>
  <si>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</si>
  <si>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</si>
  <si>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</si>
  <si>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</si>
  <si>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</si>
  <si>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</si>
  <si>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</si>
  <si>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</si>
  <si>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</si>
  <si>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</si>
  <si>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</si>
  <si>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</si>
  <si>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</si>
  <si>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</si>
  <si>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</si>
  <si>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</si>
  <si>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</si>
  <si>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</si>
  <si>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</si>
  <si>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</si>
  <si>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</si>
  <si>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</si>
  <si>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</si>
  <si>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</si>
  <si>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</si>
  <si>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</si>
  <si>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</si>
  <si>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</si>
  <si>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</si>
  <si>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</si>
  <si>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</si>
  <si>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</si>
  <si>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</si>
  <si>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</si>
  <si>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</si>
  <si>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</si>
  <si>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</si>
  <si>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</si>
  <si>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</si>
  <si>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</si>
  <si>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</si>
  <si>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</si>
  <si>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</si>
  <si>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</si>
  <si>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</si>
  <si>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</si>
  <si>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</si>
  <si>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</si>
  <si>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</si>
  <si>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</si>
  <si>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</si>
  <si>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</si>
  <si>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</si>
  <si>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</si>
  <si>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</si>
  <si>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</si>
  <si>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</si>
  <si>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</si>
  <si>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</si>
  <si>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</si>
  <si>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</si>
  <si>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</si>
  <si>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</si>
  <si>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</si>
  <si>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</si>
  <si>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</si>
  <si>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</si>
  <si>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</si>
  <si>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</si>
  <si>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</si>
  <si>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</si>
  <si>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</si>
  <si>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</si>
  <si>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</si>
  <si>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</si>
  <si>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</si>
  <si>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</si>
  <si>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</si>
  <si>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</si>
  <si>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</si>
  <si>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</si>
  <si>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</si>
  <si>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</si>
  <si>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</si>
  <si>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</si>
  <si>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</si>
  <si>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</si>
  <si>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</si>
  <si>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</si>
  <si>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</si>
  <si>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</si>
  <si>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</si>
  <si>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</si>
  <si>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</si>
  <si>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</si>
  <si>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</si>
  <si>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</si>
  <si>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</si>
  <si>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</si>
  <si>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</si>
  <si>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</si>
  <si>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</si>
  <si>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</si>
  <si>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</si>
  <si>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</si>
  <si>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</si>
  <si>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</si>
  <si>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</si>
  <si>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</si>
  <si>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</si>
  <si>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</si>
  <si>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</si>
  <si>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</si>
  <si>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</si>
  <si>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</si>
  <si>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</si>
  <si>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</si>
  <si>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</si>
  <si>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</si>
  <si>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</si>
  <si>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</si>
  <si>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</si>
  <si>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</si>
  <si>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</si>
  <si>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</si>
  <si>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</si>
  <si>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</si>
  <si>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</si>
  <si>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</si>
  <si>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</si>
  <si>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</si>
  <si>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</si>
  <si>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</si>
  <si>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</si>
  <si>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</si>
  <si>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</si>
  <si>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</si>
  <si>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</si>
  <si>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</si>
  <si>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</si>
  <si>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</si>
  <si>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</si>
  <si>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</si>
  <si>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</si>
  <si>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</si>
  <si>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</si>
  <si>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</si>
  <si>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</si>
  <si>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</si>
  <si>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</si>
  <si>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</si>
  <si>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</si>
  <si>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</si>
  <si>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</si>
  <si>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</si>
  <si>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</si>
  <si>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</si>
  <si>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</si>
  <si>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</si>
  <si>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</si>
  <si>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</si>
  <si>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</si>
  <si>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</si>
  <si>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</si>
  <si>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</si>
  <si>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</si>
  <si>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</si>
  <si>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</si>
  <si>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</si>
  <si>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</si>
  <si>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</si>
  <si>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</si>
  <si>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</si>
  <si>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</si>
  <si>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</si>
  <si>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</si>
  <si>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</si>
  <si>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</si>
  <si>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</si>
  <si>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</si>
  <si>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</si>
  <si>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</si>
  <si>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</si>
  <si>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</si>
  <si>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</si>
  <si>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</si>
  <si>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</si>
  <si>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</si>
  <si>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</si>
  <si>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</si>
  <si>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</si>
  <si>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</si>
  <si>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</si>
  <si>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</si>
  <si>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</si>
  <si>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</si>
  <si>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</si>
  <si>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</si>
  <si>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</si>
  <si>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</si>
  <si>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</si>
  <si>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</si>
  <si>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</si>
  <si>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</si>
  <si>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</si>
  <si>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</si>
  <si>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</si>
  <si>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</si>
  <si>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</si>
  <si>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</si>
  <si>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</si>
  <si>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</si>
  <si>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</si>
  <si>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</si>
  <si>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</si>
  <si>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</si>
  <si>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</si>
  <si>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</si>
  <si>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</si>
  <si>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</si>
  <si>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</si>
  <si>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</si>
  <si>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</si>
  <si>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</si>
  <si>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</si>
  <si>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</si>
  <si>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</si>
  <si>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</si>
  <si>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</si>
  <si>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</si>
  <si>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</si>
  <si>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</si>
  <si>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</si>
  <si>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</si>
  <si>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</si>
  <si>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</si>
  <si>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</si>
  <si>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</si>
  <si>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</si>
  <si>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</si>
  <si>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</si>
  <si>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</si>
  <si>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</si>
  <si>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</si>
  <si>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</si>
  <si>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</si>
  <si>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</si>
  <si>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</si>
  <si>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</si>
  <si>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</si>
  <si>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</si>
  <si>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</si>
  <si>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</si>
  <si>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</si>
  <si>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</si>
  <si>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</si>
  <si>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</si>
  <si>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</si>
  <si>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</si>
  <si>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</si>
  <si>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</si>
  <si>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</si>
  <si>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</si>
  <si>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</si>
  <si>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</si>
  <si>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</si>
  <si>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</si>
  <si>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</si>
  <si>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</si>
  <si>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</si>
  <si>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</si>
  <si>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</si>
  <si>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</si>
  <si>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</si>
  <si>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</si>
  <si>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</si>
  <si>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</si>
  <si>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</si>
  <si>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</si>
  <si>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</si>
  <si>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</si>
  <si>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</si>
  <si>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</si>
  <si>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</si>
  <si>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</si>
  <si>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</si>
  <si>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</si>
  <si>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</si>
  <si>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</si>
  <si>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</si>
  <si>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</si>
  <si>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</si>
  <si>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</si>
  <si>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</si>
  <si>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</si>
  <si>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</si>
  <si>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</si>
  <si>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</si>
  <si>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</si>
  <si>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</si>
  <si>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</si>
  <si>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</si>
  <si>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</si>
  <si>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</si>
  <si>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</si>
  <si>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</si>
  <si>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</si>
  <si>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</si>
  <si>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</si>
  <si>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</si>
  <si>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</si>
  <si>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</si>
  <si>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</si>
  <si>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</si>
  <si>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</si>
  <si>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</si>
  <si>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</si>
  <si>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</si>
  <si>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</si>
  <si>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</si>
  <si>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</si>
  <si>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</si>
  <si>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</si>
  <si>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</si>
  <si>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</si>
  <si>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</si>
  <si>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</si>
  <si>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</si>
  <si>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</si>
  <si>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</si>
  <si>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</si>
  <si>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</si>
  <si>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</si>
  <si>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</si>
  <si>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</si>
  <si>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</si>
  <si>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</si>
  <si>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</si>
  <si>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</si>
  <si>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</si>
  <si>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</si>
  <si>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</si>
  <si>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</si>
  <si>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</si>
  <si>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</si>
  <si>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</si>
  <si>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</si>
  <si>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</si>
  <si>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</si>
  <si>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</si>
  <si>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</si>
  <si>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</si>
  <si>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</si>
  <si>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</si>
  <si>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</si>
  <si>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</si>
  <si>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</si>
  <si>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</si>
  <si>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</si>
  <si>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</si>
  <si>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</si>
  <si>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</si>
  <si>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</si>
  <si>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</si>
  <si>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</si>
  <si>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</si>
  <si>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</si>
  <si>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</si>
  <si>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</si>
  <si>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</si>
  <si>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</si>
  <si>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</si>
  <si>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</si>
  <si>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</si>
  <si>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</si>
  <si>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</si>
  <si>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</si>
  <si>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</si>
  <si>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</si>
  <si>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</si>
  <si>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</si>
  <si>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</si>
  <si>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</si>
  <si>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</si>
  <si>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</si>
  <si>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</si>
  <si>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</si>
  <si>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</si>
  <si>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</si>
  <si>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</si>
  <si>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</si>
  <si>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</si>
  <si>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</si>
  <si>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</si>
  <si>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</si>
  <si>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</si>
  <si>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</si>
  <si>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</si>
  <si>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</si>
  <si>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</si>
  <si>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</si>
  <si>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</si>
  <si>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</si>
  <si>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</si>
  <si>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</si>
  <si>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</si>
  <si>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</si>
  <si>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</si>
  <si>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</si>
  <si>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</si>
  <si>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</si>
  <si>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</si>
  <si>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</si>
  <si>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</si>
  <si>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</si>
  <si>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</si>
  <si>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</si>
  <si>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</si>
  <si>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</si>
  <si>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</si>
  <si>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</si>
  <si>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</si>
  <si>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</si>
  <si>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</si>
  <si>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</si>
  <si>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</si>
  <si>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</si>
  <si>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</si>
  <si>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</si>
  <si>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</si>
  <si>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</si>
  <si>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</si>
  <si>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</si>
  <si>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</si>
  <si>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</si>
  <si>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</si>
  <si>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</si>
  <si>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</si>
  <si>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</si>
  <si>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</si>
  <si>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</si>
  <si>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</si>
  <si>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</si>
  <si>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</si>
  <si>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</si>
  <si>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</si>
  <si>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</si>
  <si>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</si>
  <si>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</si>
  <si>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</si>
  <si>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</si>
  <si>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</si>
  <si>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</si>
  <si>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</si>
  <si>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</si>
  <si>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</si>
  <si>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</si>
  <si>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</si>
  <si>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</si>
  <si>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</si>
  <si>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</si>
  <si>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</si>
  <si>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</si>
  <si>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</si>
  <si>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</si>
  <si>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</si>
  <si>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</si>
  <si>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</si>
  <si>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</si>
  <si>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</si>
  <si>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</si>
  <si>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</si>
  <si>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</si>
  <si>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</si>
  <si>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</si>
  <si>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</si>
  <si>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</si>
  <si>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</si>
  <si>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</si>
  <si>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</si>
  <si>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</si>
  <si>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</si>
  <si>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</si>
  <si>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</si>
  <si>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</si>
  <si>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</si>
  <si>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</si>
  <si>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</si>
  <si>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</si>
  <si>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</si>
  <si>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</si>
  <si>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</si>
  <si>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</si>
  <si>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</si>
  <si>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</si>
  <si>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</si>
  <si>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</si>
  <si>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</si>
  <si>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</si>
  <si>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</si>
  <si>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</si>
  <si>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</si>
  <si>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</si>
  <si>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</si>
  <si>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</si>
  <si>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</si>
  <si>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</si>
  <si>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</si>
  <si>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</si>
  <si>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</si>
  <si>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</si>
  <si>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</si>
  <si>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</si>
  <si>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</si>
  <si>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</si>
  <si>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</si>
  <si>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</si>
  <si>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</si>
  <si>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</si>
  <si>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</si>
  <si>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</si>
  <si>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</si>
  <si>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</si>
  <si>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</si>
  <si>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</si>
  <si>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</si>
  <si>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</si>
  <si>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</si>
  <si>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</si>
  <si>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</si>
  <si>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</si>
  <si>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</si>
  <si>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</si>
  <si>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</si>
  <si>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</si>
  <si>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</si>
  <si>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</si>
  <si>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</si>
  <si>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</si>
  <si>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</si>
  <si>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</si>
  <si>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</si>
  <si>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</si>
  <si>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</si>
  <si>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</si>
  <si>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</si>
  <si>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</si>
  <si>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</si>
  <si>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</si>
  <si>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</si>
  <si>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</si>
  <si>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</si>
  <si>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</si>
  <si>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</si>
  <si>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</si>
  <si>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</si>
  <si>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</si>
  <si>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</si>
  <si>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</si>
  <si>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</si>
  <si>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</si>
  <si>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</si>
  <si>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</si>
  <si>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</si>
  <si>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</si>
  <si>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</si>
  <si>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</si>
  <si>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</si>
  <si>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</si>
  <si>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</si>
  <si>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</si>
  <si>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</si>
  <si>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</si>
  <si>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</si>
  <si>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</si>
  <si>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</si>
  <si>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</si>
  <si>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</si>
  <si>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</si>
  <si>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</si>
  <si>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</si>
  <si>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</si>
  <si>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</si>
  <si>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</si>
  <si>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</si>
  <si>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</si>
  <si>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</si>
  <si>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</si>
  <si>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</si>
  <si>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</si>
  <si>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</si>
  <si>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</si>
  <si>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</si>
  <si>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</si>
  <si>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</si>
  <si>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</si>
  <si>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</si>
  <si>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</si>
  <si>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</si>
  <si>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</si>
  <si>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</si>
  <si>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</si>
  <si>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</si>
  <si>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</si>
  <si>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</si>
  <si>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</si>
  <si>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</si>
  <si>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</si>
  <si>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</si>
  <si>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</si>
  <si>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</si>
  <si>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</si>
  <si>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</si>
  <si>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</si>
  <si>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</si>
  <si>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</si>
  <si>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</si>
  <si>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</si>
  <si>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</si>
  <si>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</si>
  <si>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</si>
  <si>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</si>
  <si>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</si>
  <si>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</si>
  <si>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</si>
  <si>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</si>
  <si>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</si>
  <si>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</si>
  <si>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</si>
  <si>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</si>
  <si>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</si>
  <si>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</si>
  <si>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</si>
  <si>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</si>
  <si>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</si>
  <si>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</si>
  <si>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</si>
  <si>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</si>
  <si>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</si>
  <si>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</si>
  <si>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</si>
  <si>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</si>
  <si>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</si>
  <si>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</si>
  <si>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</si>
  <si>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</si>
  <si>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</si>
  <si>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</si>
  <si>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</si>
  <si>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</si>
  <si>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</si>
  <si>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</si>
  <si>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</si>
  <si>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</si>
  <si>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</si>
  <si>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</si>
  <si>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</si>
  <si>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</si>
  <si>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</si>
  <si>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</si>
  <si>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</si>
  <si>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</si>
  <si>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</si>
  <si>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</si>
  <si>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</si>
  <si>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</si>
  <si>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</si>
  <si>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</si>
  <si>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</si>
  <si>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</si>
  <si>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</si>
  <si>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</si>
  <si>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</si>
  <si>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</si>
  <si>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</si>
  <si>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</si>
  <si>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</si>
  <si>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</si>
  <si>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</si>
  <si>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</si>
  <si>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</si>
  <si>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</si>
  <si>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</si>
  <si>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</si>
  <si>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</si>
  <si>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</si>
  <si>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</si>
  <si>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</si>
  <si>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</si>
  <si>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</si>
  <si>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</si>
  <si>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</si>
  <si>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</si>
  <si>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</si>
  <si>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</si>
  <si>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</si>
  <si>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</si>
  <si>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</si>
  <si>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</si>
  <si>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</si>
  <si>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</si>
  <si>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</si>
  <si>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</si>
  <si>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</si>
  <si>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</si>
  <si>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</si>
  <si>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</si>
  <si>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</si>
  <si>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</si>
  <si>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</si>
  <si>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</si>
  <si>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</si>
  <si>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</si>
  <si>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</si>
  <si>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</si>
  <si>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</si>
  <si>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</si>
  <si>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</si>
  <si>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</si>
  <si>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</si>
  <si>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</si>
  <si>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</si>
  <si>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</si>
  <si>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</si>
  <si>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</si>
  <si>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</si>
  <si>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</si>
  <si>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</si>
  <si>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</si>
  <si>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</si>
  <si>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</si>
  <si>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</si>
  <si>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</si>
  <si>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</si>
  <si>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</si>
  <si>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</si>
  <si>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</si>
  <si>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</si>
  <si>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</si>
  <si>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</si>
  <si>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</si>
  <si>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</si>
  <si>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</si>
  <si>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</si>
  <si>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</si>
  <si>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</si>
  <si>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</si>
  <si>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</si>
  <si>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</si>
  <si>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</si>
  <si>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</si>
  <si>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</si>
  <si>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</si>
  <si>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</si>
  <si>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</si>
  <si>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</si>
  <si>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</si>
  <si>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</si>
  <si>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</si>
  <si>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</si>
  <si>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</si>
  <si>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</si>
  <si>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</si>
  <si>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</si>
  <si>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</si>
  <si>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</si>
  <si>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</si>
  <si>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</si>
  <si>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</si>
  <si>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</si>
  <si>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</si>
  <si>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</si>
  <si>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</si>
  <si>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</si>
  <si>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</si>
  <si>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</si>
  <si>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</si>
  <si>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</si>
  <si>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</si>
  <si>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</si>
  <si>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</si>
  <si>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</si>
  <si>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</si>
  <si>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</si>
  <si>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</si>
  <si>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</si>
  <si>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</si>
  <si>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</si>
  <si>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</si>
  <si>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</si>
  <si>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</si>
  <si>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</si>
  <si>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</si>
  <si>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</si>
  <si>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</si>
  <si>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</si>
  <si>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</si>
  <si>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</si>
  <si>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</si>
  <si>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</si>
  <si>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</si>
  <si>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</si>
  <si>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</si>
  <si>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</si>
  <si>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</si>
  <si>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</si>
  <si>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</si>
  <si>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</si>
  <si>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</si>
  <si>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</si>
  <si>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</si>
  <si>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</si>
  <si>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</si>
  <si>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</si>
  <si>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</si>
  <si>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</si>
  <si>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</si>
  <si>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</si>
  <si>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</si>
  <si>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</si>
  <si>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</si>
  <si>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</si>
  <si>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</si>
  <si>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</si>
  <si>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</si>
  <si>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</si>
  <si>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</si>
  <si>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</si>
  <si>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</si>
  <si>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</si>
  <si>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</si>
  <si>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</si>
  <si>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</si>
  <si>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</si>
  <si>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</si>
  <si>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</si>
  <si>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</si>
  <si>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</si>
  <si>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</si>
  <si>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</si>
  <si>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</si>
  <si>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</si>
  <si>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</si>
  <si>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</si>
  <si>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</si>
  <si>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</si>
  <si>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</si>
  <si>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</si>
  <si>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</si>
  <si>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</si>
  <si>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</si>
  <si>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</si>
  <si>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</si>
  <si>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</si>
  <si>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</si>
  <si>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</si>
  <si>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</si>
  <si>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</si>
  <si>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</si>
  <si>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</si>
  <si>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</si>
  <si>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</si>
  <si>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</si>
  <si>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</si>
  <si>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</si>
  <si>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</si>
  <si>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</si>
  <si>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</si>
  <si>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</si>
  <si>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</si>
  <si>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</si>
  <si>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</si>
  <si>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</si>
  <si>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</si>
  <si>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</si>
  <si>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</si>
  <si>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</si>
  <si>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</si>
  <si>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</si>
  <si>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</si>
  <si>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</si>
  <si>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</si>
  <si>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</si>
  <si>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</si>
  <si>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</si>
  <si>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</si>
  <si>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</si>
  <si>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</si>
  <si>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</si>
  <si>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</si>
  <si>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</si>
  <si>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</si>
  <si>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</si>
  <si>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</si>
  <si>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</si>
  <si>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</si>
  <si>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</si>
  <si>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</si>
  <si>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</si>
  <si>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</si>
  <si>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</si>
  <si>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</si>
  <si>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</si>
  <si>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</si>
  <si>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</si>
  <si>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</si>
  <si>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</si>
  <si>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</si>
  <si>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</si>
  <si>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</si>
  <si>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</si>
  <si>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</si>
  <si>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</si>
  <si>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</si>
  <si>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</si>
  <si>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</si>
  <si>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</si>
  <si>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</si>
  <si>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</si>
  <si>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</si>
  <si>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</si>
  <si>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</si>
  <si>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</si>
  <si>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</si>
  <si>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</si>
  <si>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</si>
  <si>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</si>
  <si>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</si>
  <si>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</si>
  <si>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</si>
  <si>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</si>
  <si>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</si>
  <si>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</si>
  <si>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</si>
  <si>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</si>
  <si>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</si>
  <si>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</si>
  <si>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</si>
  <si>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</si>
  <si>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</si>
  <si>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</si>
  <si>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</si>
  <si>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</si>
  <si>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</si>
  <si>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</si>
  <si>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</si>
  <si>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</si>
  <si>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</si>
  <si>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</si>
  <si>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</si>
  <si>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</si>
  <si>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</si>
  <si>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</si>
  <si>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</si>
  <si>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</si>
  <si>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</si>
  <si>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</si>
  <si>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</si>
  <si>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</si>
  <si>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</si>
  <si>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</si>
  <si>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</si>
  <si>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</si>
  <si>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</si>
  <si>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</si>
  <si>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</si>
  <si>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</si>
  <si>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</si>
  <si>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</si>
  <si>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</si>
  <si>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</si>
  <si>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</si>
  <si>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</si>
  <si>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</si>
  <si>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</si>
  <si>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</si>
  <si>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</si>
  <si>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</si>
  <si>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</si>
  <si>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</si>
  <si>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</si>
  <si>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</si>
  <si>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</si>
  <si>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</si>
  <si>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</si>
  <si>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</si>
  <si>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</si>
  <si>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</si>
  <si>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</si>
  <si>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</si>
  <si>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</si>
  <si>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</si>
  <si>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</si>
  <si>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</si>
  <si>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</si>
  <si>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</si>
  <si>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</si>
  <si>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</si>
  <si>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</si>
  <si>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</si>
  <si>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</si>
  <si>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</si>
  <si>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</si>
  <si>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</si>
  <si>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</si>
  <si>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</si>
  <si>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</si>
  <si>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</si>
  <si>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</si>
  <si>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</si>
  <si>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</si>
  <si>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</si>
  <si>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</si>
  <si>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</si>
  <si>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</si>
  <si>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</si>
  <si>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</si>
  <si>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</si>
  <si>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</si>
  <si>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</si>
  <si>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</si>
  <si>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</si>
  <si>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</si>
  <si>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</si>
  <si>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</si>
  <si>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</si>
  <si>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</si>
  <si>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</si>
  <si>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</si>
  <si>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</si>
  <si>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</si>
  <si>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</si>
  <si>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</si>
  <si>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</si>
  <si>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</si>
  <si>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</si>
  <si>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</si>
  <si>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</si>
  <si>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</si>
  <si>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</si>
  <si>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</si>
  <si>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</si>
  <si>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</si>
  <si>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</si>
  <si>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</si>
  <si>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</si>
  <si>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</si>
  <si>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</si>
  <si>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</si>
  <si>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</si>
  <si>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</si>
  <si>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</si>
  <si>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</si>
  <si>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</si>
  <si>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</si>
  <si>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</si>
  <si>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</si>
  <si>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</si>
  <si>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</si>
  <si>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</si>
  <si>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</si>
  <si>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</si>
  <si>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</si>
  <si>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</si>
  <si>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</si>
  <si>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</si>
  <si>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</si>
  <si>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</si>
  <si>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</si>
  <si>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</si>
  <si>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</si>
  <si>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</si>
  <si>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</si>
  <si>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</si>
  <si>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</si>
  <si>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</si>
  <si>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</si>
  <si>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</si>
  <si>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</si>
  <si>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</si>
  <si>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</si>
  <si>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</si>
  <si>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</si>
  <si>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</si>
  <si>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</si>
  <si>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</si>
  <si>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</si>
  <si>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</si>
  <si>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</si>
  <si>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</si>
  <si>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</si>
  <si>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</si>
  <si>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</si>
  <si>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</si>
  <si>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</si>
  <si>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</si>
  <si>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</si>
  <si>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</si>
  <si>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</si>
  <si>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</si>
  <si>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</si>
  <si>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</si>
  <si>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</si>
  <si>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</si>
  <si>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</si>
  <si>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</si>
  <si>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</si>
  <si>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</si>
  <si>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</si>
  <si>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</si>
  <si>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</si>
  <si>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</si>
  <si>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</si>
  <si>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</si>
  <si>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</si>
  <si>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</si>
  <si>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</si>
  <si>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</si>
  <si>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</si>
  <si>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</si>
  <si>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</si>
  <si>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</si>
  <si>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</si>
  <si>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</si>
  <si>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</si>
  <si>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</si>
  <si>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</si>
  <si>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</si>
  <si>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</si>
  <si>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</si>
  <si>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</si>
  <si>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</si>
  <si>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</si>
  <si>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</si>
  <si>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</si>
  <si>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</si>
  <si>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</si>
  <si>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</si>
  <si>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</si>
  <si>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</si>
  <si>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</si>
  <si>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</si>
  <si>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</si>
  <si>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</si>
  <si>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</si>
  <si>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</si>
  <si>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</si>
  <si>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</si>
  <si>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</si>
  <si>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</si>
  <si>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</si>
  <si>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</si>
  <si>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</si>
  <si>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</si>
  <si>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</si>
  <si>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</si>
  <si>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</si>
  <si>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</si>
  <si>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</si>
  <si>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</si>
  <si>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</si>
  <si>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</si>
  <si>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</si>
  <si>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</si>
  <si>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</si>
  <si>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</si>
  <si>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</si>
  <si>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</si>
  <si>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</si>
  <si>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</si>
  <si>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</si>
  <si>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</si>
  <si>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</si>
  <si>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</si>
  <si>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</si>
  <si>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</si>
  <si>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</si>
  <si>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</si>
  <si>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</si>
  <si>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</si>
  <si>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</si>
  <si>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</si>
  <si>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</si>
  <si>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</si>
  <si>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</si>
  <si>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</si>
  <si>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</si>
  <si>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</si>
  <si>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</si>
  <si>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</si>
  <si>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</si>
  <si>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</si>
  <si>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</si>
  <si>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</si>
  <si>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</si>
  <si>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</si>
  <si>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</si>
  <si>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</si>
  <si>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</si>
  <si>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</si>
  <si>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</si>
  <si>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</si>
  <si>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</si>
  <si>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</si>
  <si>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</si>
  <si>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</si>
  <si>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</si>
  <si>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</si>
  <si>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</si>
  <si>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</si>
  <si>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</si>
  <si>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</si>
  <si>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</si>
  <si>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</si>
  <si>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</si>
  <si>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</si>
  <si>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</si>
  <si>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</si>
  <si>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</si>
  <si>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</si>
  <si>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</si>
  <si>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</si>
  <si>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</si>
  <si>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</si>
  <si>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</si>
  <si>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</si>
  <si>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</si>
  <si>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</si>
  <si>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</si>
  <si>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</si>
  <si>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</si>
  <si>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</si>
  <si>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</si>
  <si>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</si>
  <si>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</si>
  <si>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</si>
  <si>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</si>
  <si>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</si>
  <si>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</si>
  <si>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</si>
  <si>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</si>
  <si>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</si>
  <si>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</si>
  <si>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</si>
  <si>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</si>
  <si>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</si>
  <si>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</si>
  <si>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</si>
  <si>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</si>
  <si>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</si>
  <si>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</si>
  <si>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</si>
  <si>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</si>
  <si>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</si>
  <si>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</si>
  <si>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</si>
  <si>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</si>
  <si>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</si>
  <si>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</si>
  <si>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</si>
  <si>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</si>
  <si>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</si>
  <si>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</si>
  <si>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</si>
  <si>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</si>
  <si>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</si>
  <si>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</si>
  <si>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</si>
  <si>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</si>
  <si>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</si>
  <si>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</si>
  <si>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</si>
  <si>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</si>
  <si>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</si>
  <si>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</si>
  <si>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</si>
  <si>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</si>
  <si>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</si>
  <si>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</si>
  <si>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</si>
  <si>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</si>
  <si>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</si>
  <si>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</si>
  <si>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</si>
  <si>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</si>
  <si>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</si>
  <si>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</si>
  <si>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</si>
  <si>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</si>
  <si>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</si>
  <si>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</si>
  <si>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</si>
  <si>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</si>
  <si>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</si>
  <si>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</si>
  <si>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</si>
  <si>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</si>
  <si>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</si>
  <si>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</si>
  <si>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</si>
  <si>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</si>
  <si>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</si>
  <si>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</si>
  <si>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</si>
  <si>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</si>
  <si>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</si>
  <si>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</si>
  <si>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</si>
  <si>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</si>
  <si>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</si>
  <si>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</si>
  <si>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</si>
  <si>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</si>
  <si>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</si>
  <si>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</si>
  <si>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</si>
  <si>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</si>
  <si>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</si>
  <si>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</si>
  <si>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</si>
  <si>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</si>
  <si>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</si>
  <si>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</si>
  <si>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</si>
  <si>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</si>
  <si>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</si>
  <si>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</si>
  <si>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</si>
  <si>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</si>
  <si>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</si>
  <si>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</si>
  <si>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</si>
  <si>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</si>
  <si>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</si>
  <si>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</si>
  <si>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</si>
  <si>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</si>
  <si>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</si>
  <si>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</si>
  <si>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</si>
  <si>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</si>
  <si>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</si>
  <si>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</si>
  <si>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</si>
  <si>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</si>
  <si>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</si>
  <si>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</si>
  <si>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</si>
  <si>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</si>
  <si>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</si>
  <si>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</si>
  <si>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</si>
  <si>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</si>
  <si>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</si>
  <si>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</si>
  <si>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</si>
  <si>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</si>
  <si>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</si>
  <si>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</si>
  <si>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</si>
  <si>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</si>
  <si>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</si>
  <si>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</si>
  <si>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</si>
  <si>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</si>
  <si>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</si>
  <si>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</si>
  <si>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</si>
  <si>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</si>
  <si>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</si>
  <si>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</si>
  <si>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</si>
  <si>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</si>
  <si>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</si>
  <si>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</si>
  <si>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</si>
  <si>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</si>
  <si>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</si>
  <si>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</si>
  <si>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</si>
  <si>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</si>
  <si>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</si>
  <si>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</si>
  <si>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</si>
  <si>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</si>
  <si>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</si>
  <si>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</si>
  <si>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</si>
  <si>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</si>
  <si>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</si>
  <si>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</si>
  <si>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</si>
  <si>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</si>
  <si>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</si>
  <si>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</si>
  <si>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</si>
  <si>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</si>
  <si>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</si>
  <si>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</si>
  <si>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</si>
  <si>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</si>
  <si>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</si>
  <si>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</si>
  <si>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</si>
  <si>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</si>
  <si>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</si>
  <si>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</si>
  <si>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</si>
  <si>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</si>
  <si>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</si>
  <si>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</si>
  <si>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</si>
  <si>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</si>
  <si>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</si>
  <si>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</si>
  <si>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</si>
  <si>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</si>
  <si>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</si>
  <si>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</si>
  <si>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</si>
  <si>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</si>
  <si>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</si>
  <si>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</si>
  <si>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</si>
  <si>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</si>
  <si>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</si>
  <si>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</si>
  <si>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</si>
  <si>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</si>
  <si>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</si>
  <si>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</si>
  <si>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</si>
  <si>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</si>
  <si>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</si>
  <si>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</si>
  <si>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</si>
  <si>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</si>
  <si>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</si>
  <si>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</si>
  <si>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</si>
  <si>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</si>
  <si>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</si>
  <si>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</si>
  <si>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</si>
  <si>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</si>
  <si>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</si>
  <si>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</si>
  <si>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</si>
  <si>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</si>
  <si>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</si>
  <si>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</si>
  <si>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</si>
  <si>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</si>
  <si>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</si>
  <si>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</si>
  <si>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</si>
  <si>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</si>
  <si>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</si>
  <si>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</si>
  <si>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</si>
  <si>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</si>
  <si>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</si>
  <si>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</si>
  <si>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</si>
  <si>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</si>
  <si>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</si>
  <si>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</si>
  <si>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</si>
  <si>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</si>
  <si>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</si>
  <si>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</si>
  <si>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</si>
  <si>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</si>
  <si>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</si>
  <si>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</si>
  <si>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</si>
  <si>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</si>
  <si>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</si>
  <si>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</si>
  <si>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</si>
  <si>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</si>
  <si>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</si>
  <si>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</si>
  <si>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</si>
  <si>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</si>
  <si>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</si>
  <si>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</si>
  <si>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</si>
  <si>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</si>
  <si>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</si>
  <si>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</si>
  <si>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</si>
  <si>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</si>
  <si>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</si>
  <si>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</si>
  <si>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</si>
  <si>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</si>
  <si>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</si>
  <si>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</si>
  <si>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</si>
  <si>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</si>
  <si>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</si>
  <si>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</si>
  <si>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</si>
  <si>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</si>
  <si>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</si>
  <si>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</si>
  <si>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</si>
  <si>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</si>
  <si>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</si>
  <si>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</si>
  <si>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</si>
  <si>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</si>
  <si>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</si>
  <si>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</si>
  <si>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</si>
  <si>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</si>
  <si>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</si>
  <si>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</si>
  <si>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</si>
  <si>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</si>
  <si>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</si>
  <si>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</si>
  <si>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</si>
  <si>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</si>
  <si>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</si>
  <si>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</si>
  <si>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</si>
  <si>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</si>
  <si>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</si>
  <si>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</si>
  <si>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</si>
  <si>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</si>
  <si>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</si>
  <si>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</si>
  <si>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</si>
  <si>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</si>
  <si>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</si>
  <si>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</si>
  <si>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</si>
  <si>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</si>
  <si>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</si>
  <si>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</si>
  <si>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</si>
  <si>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</si>
  <si>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</si>
  <si>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</si>
  <si>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</si>
  <si>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</si>
  <si>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</si>
  <si>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</si>
  <si>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</si>
  <si>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</si>
  <si>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</si>
  <si>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</si>
  <si>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</si>
  <si>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</si>
  <si>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</si>
  <si>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</si>
  <si>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</si>
  <si>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</si>
  <si>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</si>
  <si>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</si>
  <si>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</si>
  <si>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</si>
  <si>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</si>
  <si>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</si>
  <si>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</si>
  <si>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</si>
  <si>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</si>
  <si>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</si>
  <si>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</si>
  <si>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</si>
  <si>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</si>
  <si>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</si>
  <si>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</si>
  <si>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</si>
  <si>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</si>
  <si>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</si>
  <si>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</si>
  <si>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</si>
  <si>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</si>
  <si>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</si>
  <si>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</si>
  <si>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</si>
  <si>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</si>
  <si>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</si>
  <si>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</si>
  <si>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</si>
  <si>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</si>
  <si>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</si>
  <si>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</si>
  <si>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</si>
  <si>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</si>
  <si>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</si>
  <si>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</si>
  <si>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</si>
  <si>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</si>
  <si>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</si>
  <si>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</si>
  <si>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</si>
  <si>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</si>
  <si>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</si>
  <si>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</si>
  <si>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</si>
  <si>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</si>
  <si>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</si>
  <si>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</si>
  <si>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</si>
  <si>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</si>
  <si>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</si>
  <si>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</si>
  <si>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</si>
  <si>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</si>
  <si>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</si>
  <si>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</si>
  <si>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</si>
  <si>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</si>
  <si>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</si>
  <si>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</si>
  <si>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</si>
  <si>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</si>
  <si>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</si>
  <si>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</si>
  <si>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</si>
  <si>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</si>
  <si>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</si>
  <si>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</si>
  <si>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</si>
  <si>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</si>
  <si>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</si>
  <si>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</si>
  <si>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</si>
  <si>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</si>
  <si>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</si>
  <si>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</si>
  <si>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</si>
  <si>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</si>
  <si>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</si>
  <si>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</si>
  <si>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</si>
  <si>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</si>
  <si>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</si>
  <si>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</si>
  <si>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</si>
  <si>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</si>
  <si>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</si>
  <si>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</si>
  <si>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</si>
  <si>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</si>
  <si>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</si>
  <si>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</si>
  <si>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</si>
  <si>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</si>
  <si>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</si>
  <si>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</si>
  <si>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</si>
  <si>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</si>
  <si>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</si>
  <si>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</si>
  <si>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</si>
  <si>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</si>
  <si>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</si>
  <si>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</si>
  <si>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</si>
  <si>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</si>
  <si>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</si>
  <si>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</si>
  <si>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</si>
  <si>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</si>
  <si>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</si>
  <si>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</si>
  <si>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</si>
  <si>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</si>
  <si>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</si>
  <si>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</si>
  <si>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</si>
  <si>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</si>
  <si>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</si>
  <si>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</si>
  <si>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</si>
  <si>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</si>
  <si>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</si>
  <si>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</si>
  <si>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</si>
  <si>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</si>
  <si>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</si>
  <si>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</si>
  <si>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</si>
  <si>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</si>
  <si>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</si>
  <si>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</si>
  <si>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</si>
  <si>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</si>
  <si>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</si>
  <si>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</si>
  <si>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</si>
  <si>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</si>
  <si>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</si>
  <si>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</si>
  <si>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</si>
  <si>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</si>
  <si>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</si>
  <si>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</si>
  <si>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</si>
  <si>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</si>
  <si>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</si>
  <si>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</si>
  <si>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</si>
  <si>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</si>
  <si>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</si>
  <si>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</si>
  <si>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</si>
  <si>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</si>
  <si>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</si>
  <si>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</si>
  <si>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</si>
  <si>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</si>
  <si>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</si>
  <si>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</si>
  <si>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</si>
  <si>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</si>
  <si>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</si>
  <si>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</si>
  <si>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</si>
  <si>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</si>
  <si>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</si>
  <si>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</si>
  <si>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</si>
  <si>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</si>
  <si>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</si>
  <si>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</si>
  <si>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</si>
  <si>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</si>
  <si>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</si>
  <si>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</si>
  <si>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</si>
  <si>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</si>
  <si>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</si>
  <si>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</si>
  <si>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</si>
  <si>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</si>
  <si>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</si>
  <si>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</si>
  <si>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</si>
  <si>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</si>
  <si>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</si>
  <si>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</si>
  <si>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</si>
  <si>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</si>
  <si>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</si>
  <si>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</si>
  <si>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</si>
  <si>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</si>
  <si>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</si>
  <si>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</si>
  <si>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</si>
  <si>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</si>
  <si>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</si>
  <si>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</si>
  <si>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</si>
  <si>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</si>
  <si>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</si>
  <si>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</si>
  <si>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</si>
  <si>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</si>
  <si>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</si>
  <si>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</si>
  <si>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</si>
  <si>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</si>
  <si>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</si>
  <si>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</si>
  <si>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</si>
  <si>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</si>
  <si>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</si>
  <si>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</si>
  <si>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</si>
  <si>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</si>
  <si>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</si>
  <si>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</si>
  <si>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</si>
  <si>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</si>
  <si>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</si>
  <si>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</si>
  <si>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</si>
  <si>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</si>
  <si>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</si>
  <si>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</si>
  <si>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</si>
  <si>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</si>
  <si>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</si>
  <si>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</si>
  <si>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</si>
  <si>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</si>
  <si>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</si>
  <si>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</si>
  <si>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</si>
  <si>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</si>
  <si>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</si>
  <si>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</si>
  <si>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</si>
  <si>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</si>
  <si>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</si>
  <si>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</si>
  <si>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</si>
  <si>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</si>
  <si>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</si>
  <si>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</si>
  <si>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</si>
  <si>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</si>
  <si>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</si>
  <si>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</si>
  <si>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</si>
  <si>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</si>
  <si>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</si>
  <si>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</si>
  <si>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</si>
  <si>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</si>
  <si>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</si>
  <si>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</si>
  <si>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</si>
  <si>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</si>
  <si>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</si>
  <si>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</si>
  <si>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</si>
  <si>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</si>
  <si>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</si>
  <si>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</si>
  <si>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</si>
  <si>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</si>
  <si>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</si>
  <si>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</si>
  <si>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</si>
  <si>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</si>
  <si>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</si>
  <si>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</si>
  <si>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</si>
  <si>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</si>
  <si>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</si>
  <si>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</si>
  <si>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</si>
  <si>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</si>
  <si>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</si>
  <si>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</si>
  <si>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</si>
  <si>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</si>
  <si>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</si>
  <si>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</si>
  <si>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</si>
  <si>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</si>
  <si>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</si>
  <si>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</si>
  <si>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</si>
  <si>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</si>
  <si>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</si>
  <si>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</si>
  <si>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</si>
  <si>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</si>
  <si>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</si>
  <si>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</si>
  <si>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</si>
  <si>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</si>
  <si>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</si>
  <si>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</si>
  <si>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</si>
  <si>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</si>
  <si>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</si>
  <si>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</si>
  <si>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</si>
  <si>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</si>
  <si>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</si>
  <si>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</si>
  <si>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</si>
  <si>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</si>
  <si>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</si>
  <si>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</si>
  <si>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</si>
  <si>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</si>
  <si>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</si>
  <si>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</si>
  <si>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</si>
  <si>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</si>
  <si>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</si>
  <si>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</si>
  <si>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</si>
  <si>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</si>
  <si>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</si>
  <si>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</si>
  <si>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</si>
  <si>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</si>
  <si>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</si>
  <si>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</si>
  <si>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</si>
  <si>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</si>
  <si>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</si>
  <si>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</si>
  <si>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</si>
  <si>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</si>
  <si>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</si>
  <si>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</si>
  <si>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</si>
  <si>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</si>
  <si>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</si>
  <si>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</si>
  <si>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</si>
  <si>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</si>
  <si>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</si>
  <si>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</si>
  <si>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</si>
  <si>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</si>
  <si>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</si>
  <si>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</si>
  <si>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</si>
  <si>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</si>
  <si>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</si>
  <si>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</si>
  <si>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</si>
  <si>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</si>
  <si>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</si>
  <si>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</si>
  <si>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</si>
  <si>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</si>
  <si>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</si>
  <si>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</si>
  <si>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</si>
  <si>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</si>
  <si>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</si>
  <si>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</si>
  <si>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</si>
  <si>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</si>
  <si>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</si>
  <si>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</si>
  <si>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</si>
  <si>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</si>
  <si>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</si>
  <si>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</si>
  <si>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</si>
  <si>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</si>
  <si>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</si>
  <si>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</si>
  <si>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</si>
  <si>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</si>
  <si>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</si>
  <si>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</si>
  <si>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</si>
  <si>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</si>
  <si>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</si>
  <si>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</si>
  <si>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</si>
  <si>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</si>
  <si>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</si>
  <si>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</si>
  <si>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</si>
  <si>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</si>
  <si>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</si>
  <si>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</si>
  <si>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</si>
  <si>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</si>
  <si>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</si>
  <si>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</si>
  <si>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</si>
  <si>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</si>
  <si>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</si>
  <si>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</si>
  <si>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</si>
  <si>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</si>
  <si>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</si>
  <si>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</si>
  <si>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</si>
  <si>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</si>
  <si>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</si>
  <si>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</si>
  <si>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</si>
  <si>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</si>
  <si>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</si>
  <si>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</si>
  <si>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</si>
  <si>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</si>
  <si>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</si>
  <si>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</si>
  <si>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</si>
  <si>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</si>
  <si>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</si>
  <si>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</si>
  <si>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</si>
  <si>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</si>
  <si>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</si>
  <si>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</si>
  <si>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</si>
  <si>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</si>
  <si>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</si>
  <si>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</si>
  <si>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</si>
  <si>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</si>
  <si>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</si>
  <si>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</si>
  <si>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</si>
  <si>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</si>
  <si>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</si>
  <si>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</si>
  <si>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</si>
  <si>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</si>
  <si>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</si>
  <si>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</si>
  <si>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</si>
  <si>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</si>
  <si>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</si>
  <si>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</si>
  <si>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</si>
  <si>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</si>
  <si>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</si>
  <si>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</si>
  <si>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</si>
  <si>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</si>
  <si>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</si>
  <si>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</si>
  <si>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</si>
  <si>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</si>
  <si>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</si>
  <si>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</si>
  <si>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</si>
  <si>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</si>
  <si>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</si>
  <si>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</si>
  <si>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</si>
  <si>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</si>
  <si>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</si>
  <si>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</si>
  <si>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</si>
  <si>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</si>
  <si>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</si>
  <si>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</si>
  <si>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</si>
  <si>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</si>
  <si>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</si>
  <si>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</si>
  <si>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</si>
  <si>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</si>
  <si>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</si>
  <si>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</si>
  <si>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</si>
  <si>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</si>
  <si>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</si>
  <si>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</si>
  <si>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</si>
  <si>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</si>
  <si>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</si>
  <si>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</si>
  <si>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</si>
  <si>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</si>
  <si>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</si>
  <si>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</si>
  <si>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</si>
  <si>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</si>
  <si>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</si>
  <si>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</si>
  <si>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</si>
  <si>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</si>
  <si>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</si>
  <si>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</si>
  <si>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</si>
  <si>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</si>
  <si>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</si>
  <si>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</si>
  <si>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</si>
  <si>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</si>
  <si>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</si>
  <si>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</si>
  <si>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</si>
  <si>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</si>
  <si>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</si>
  <si>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</si>
  <si>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</si>
  <si>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</si>
  <si>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</si>
  <si>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</si>
  <si>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</si>
  <si>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</si>
  <si>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</si>
  <si>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</si>
  <si>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</si>
  <si>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</si>
  <si>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</si>
  <si>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</si>
  <si>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</si>
  <si>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</si>
  <si>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</si>
  <si>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</si>
  <si>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</si>
  <si>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</si>
  <si>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</si>
  <si>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</si>
  <si>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</si>
  <si>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</si>
  <si>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</si>
  <si>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</si>
  <si>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</si>
  <si>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</si>
  <si>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</si>
  <si>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</si>
  <si>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</si>
  <si>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</si>
  <si>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</si>
  <si>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</si>
  <si>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</si>
  <si>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</si>
  <si>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</si>
  <si>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</si>
  <si>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</si>
  <si>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</si>
  <si>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</si>
  <si>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</si>
  <si>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</si>
  <si>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</si>
  <si>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</si>
  <si>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</si>
  <si>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</si>
  <si>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</si>
  <si>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</si>
  <si>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</si>
  <si>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</si>
  <si>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</si>
  <si>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</si>
  <si>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</si>
  <si>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</si>
  <si>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</si>
  <si>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</si>
  <si>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</si>
  <si>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</si>
  <si>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</si>
  <si>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</si>
  <si>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</si>
  <si>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</si>
  <si>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</si>
  <si>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</si>
  <si>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</si>
  <si>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</si>
  <si>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</si>
  <si>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</si>
  <si>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</si>
  <si>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</si>
  <si>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</si>
  <si>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</si>
  <si>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</si>
  <si>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</si>
  <si>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</si>
  <si>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</si>
  <si>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</si>
  <si>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</si>
  <si>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</si>
  <si>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</si>
  <si>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</si>
  <si>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</si>
  <si>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</si>
  <si>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</si>
  <si>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</si>
  <si>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</si>
  <si>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</si>
  <si>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</si>
  <si>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</si>
  <si>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</si>
  <si>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</si>
  <si>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</si>
  <si>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</si>
  <si>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</si>
  <si>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</si>
  <si>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</si>
  <si>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</si>
  <si>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</si>
  <si>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</si>
  <si>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</si>
  <si>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</si>
  <si>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</si>
  <si>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</si>
  <si>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</si>
  <si>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</si>
  <si>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</si>
  <si>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</si>
  <si>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</si>
  <si>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</si>
  <si>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</si>
  <si>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</si>
  <si>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</si>
  <si>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</si>
  <si>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</si>
  <si>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</si>
  <si>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</si>
  <si>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</si>
  <si>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</si>
  <si>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</si>
  <si>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</si>
  <si>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</si>
  <si>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</si>
  <si>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</si>
  <si>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</si>
  <si>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</si>
  <si>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</si>
  <si>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</si>
  <si>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</si>
  <si>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</si>
  <si>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</si>
  <si>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</si>
  <si>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</si>
  <si>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</si>
  <si>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</si>
  <si>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</si>
  <si>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</si>
  <si>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</si>
  <si>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</si>
  <si>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</si>
  <si>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</si>
  <si>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</si>
  <si>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</si>
  <si>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</si>
  <si>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</si>
  <si>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</si>
  <si>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</si>
  <si>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</si>
  <si>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</si>
  <si>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</si>
  <si>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</si>
  <si>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</si>
  <si>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</si>
  <si>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</si>
  <si>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</si>
  <si>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</si>
  <si>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</si>
  <si>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</si>
  <si>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</si>
  <si>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</si>
  <si>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</si>
  <si>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</si>
  <si>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</si>
  <si>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</si>
  <si>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</si>
  <si>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</si>
  <si>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</si>
  <si>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</si>
  <si>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</si>
  <si>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</si>
  <si>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</si>
  <si>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</si>
  <si>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</si>
  <si>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</si>
  <si>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</si>
  <si>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</si>
  <si>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</si>
  <si>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</si>
  <si>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</si>
  <si>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</si>
  <si>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</si>
  <si>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</si>
  <si>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</si>
  <si>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</si>
  <si>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</si>
  <si>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</si>
  <si>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</si>
  <si>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</si>
  <si>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</si>
  <si>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</si>
  <si>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</si>
  <si>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</si>
  <si>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</si>
  <si>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</si>
  <si>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</si>
  <si>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</si>
  <si>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</si>
  <si>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</si>
  <si>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</si>
  <si>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</si>
  <si>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</si>
  <si>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</si>
  <si>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</si>
  <si>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</si>
  <si>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</si>
  <si>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</si>
  <si>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</si>
  <si>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</si>
  <si>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</si>
  <si>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</si>
  <si>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</si>
  <si>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</si>
  <si>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</si>
  <si>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</si>
  <si>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</si>
  <si>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</si>
  <si>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</si>
  <si>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</si>
  <si>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</si>
  <si>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</si>
  <si>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</si>
  <si>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</si>
  <si>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</si>
  <si>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</si>
  <si>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</si>
  <si>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</si>
  <si>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</si>
  <si>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</si>
  <si>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</si>
  <si>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</si>
  <si>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</si>
  <si>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</si>
  <si>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</si>
  <si>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</si>
  <si>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</si>
  <si>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</si>
  <si>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</si>
  <si>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</si>
  <si>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</si>
  <si>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</si>
  <si>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</si>
  <si>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</si>
  <si>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</si>
  <si>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</si>
  <si>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</si>
  <si>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</si>
  <si>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</si>
  <si>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</si>
  <si>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</si>
  <si>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</si>
  <si>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</si>
  <si>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</si>
  <si>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</si>
  <si>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</si>
  <si>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</si>
  <si>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</si>
  <si>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</si>
  <si>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</si>
  <si>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</si>
  <si>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</si>
  <si>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</si>
  <si>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</si>
  <si>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</si>
  <si>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</si>
  <si>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</si>
  <si>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</si>
  <si>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</si>
  <si>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</si>
  <si>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</si>
  <si>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</si>
  <si>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</si>
  <si>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</si>
  <si>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</si>
  <si>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</si>
  <si>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</si>
  <si>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</si>
  <si>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</si>
  <si>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</si>
  <si>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</si>
  <si>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</si>
  <si>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</si>
  <si>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</si>
  <si>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</si>
  <si>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</si>
  <si>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</si>
  <si>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</si>
  <si>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</si>
  <si>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</si>
  <si>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</si>
  <si>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</si>
  <si>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</si>
  <si>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</si>
  <si>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</si>
  <si>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</si>
  <si>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</si>
  <si>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</si>
  <si>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</si>
  <si>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</si>
  <si>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</si>
  <si>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</si>
  <si>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</si>
  <si>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</si>
  <si>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</si>
  <si>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</si>
  <si>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</si>
  <si>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</si>
  <si>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</si>
  <si>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</si>
  <si>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</si>
  <si>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</si>
  <si>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</si>
  <si>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</si>
  <si>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</si>
  <si>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</si>
  <si>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</si>
  <si>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</si>
  <si>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</si>
  <si>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</si>
  <si>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</si>
  <si>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</si>
  <si>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</si>
  <si>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</si>
  <si>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</si>
  <si>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</si>
  <si>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</si>
  <si>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</si>
  <si>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</si>
  <si>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</si>
  <si>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</si>
  <si>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</si>
  <si>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</si>
  <si>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</si>
  <si>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</si>
  <si>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</si>
  <si>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</si>
  <si>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</si>
  <si>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</si>
  <si>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</si>
  <si>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</si>
  <si>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</si>
  <si>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</si>
  <si>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</si>
  <si>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</si>
  <si>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</si>
  <si>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</si>
  <si>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</si>
  <si>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</si>
  <si>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</si>
  <si>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</si>
  <si>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</si>
  <si>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</si>
  <si>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</si>
  <si>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</si>
  <si>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</si>
  <si>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</si>
  <si>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</si>
  <si>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</si>
  <si>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</si>
  <si>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</si>
  <si>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</si>
  <si>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</si>
  <si>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</si>
  <si>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</si>
  <si>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</si>
  <si>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</si>
  <si>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</si>
  <si>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</si>
  <si>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</si>
  <si>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</si>
  <si>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</si>
  <si>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</si>
  <si>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</si>
  <si>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</si>
  <si>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</si>
  <si>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</si>
  <si>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</si>
  <si>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</si>
  <si>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</si>
  <si>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</si>
  <si>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</si>
  <si>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</si>
  <si>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</si>
  <si>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</si>
  <si>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</si>
  <si>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</si>
  <si>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</si>
  <si>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</si>
  <si>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</si>
  <si>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</si>
  <si>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</si>
  <si>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</si>
  <si>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</si>
  <si>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</si>
  <si>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</si>
  <si>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</si>
  <si>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</si>
  <si>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</si>
  <si>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</si>
  <si>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</si>
  <si>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</si>
  <si>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</si>
  <si>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</si>
  <si>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</si>
  <si>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</si>
  <si>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</si>
  <si>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</si>
  <si>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</si>
  <si>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</si>
  <si>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</si>
  <si>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</si>
  <si>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</si>
  <si>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</si>
  <si>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</si>
  <si>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</si>
  <si>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</si>
  <si>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</si>
  <si>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</si>
  <si>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</si>
  <si>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</si>
  <si>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</si>
  <si>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</si>
  <si>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</si>
  <si>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</si>
  <si>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</si>
  <si>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</si>
  <si>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</si>
  <si>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</si>
  <si>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</si>
  <si>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</si>
  <si>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</si>
  <si>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</si>
  <si>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</si>
  <si>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</si>
  <si>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</si>
  <si>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</si>
  <si>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</si>
  <si>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</si>
  <si>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</si>
  <si>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</si>
  <si>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</si>
  <si>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</si>
  <si>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</si>
  <si>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</si>
  <si>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</si>
  <si>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</si>
  <si>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</si>
  <si>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</si>
  <si>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</si>
  <si>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</si>
  <si>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</si>
  <si>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</si>
  <si>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</si>
  <si>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</si>
  <si>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</si>
  <si>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</si>
  <si>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</si>
  <si>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</si>
  <si>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</si>
  <si>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</si>
  <si>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</si>
  <si>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</si>
  <si>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</si>
  <si>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</si>
  <si>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</si>
  <si>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</si>
  <si>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</si>
  <si>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</si>
  <si>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</si>
  <si>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</si>
  <si>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</si>
  <si>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</si>
  <si>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</si>
  <si>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</si>
  <si>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</si>
  <si>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</si>
  <si>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</si>
  <si>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</si>
  <si>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</si>
  <si>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</si>
  <si>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</si>
  <si>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</si>
  <si>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</si>
  <si>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</si>
  <si>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</si>
  <si>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</si>
  <si>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</si>
  <si>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</si>
  <si>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</si>
  <si>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</si>
  <si>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</si>
  <si>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</si>
  <si>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</si>
  <si>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</si>
  <si>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</si>
  <si>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</si>
  <si>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</si>
  <si>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</si>
  <si>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</si>
  <si>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</si>
  <si>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</si>
  <si>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</si>
  <si>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</si>
  <si>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</si>
  <si>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</si>
  <si>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</si>
  <si>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</si>
  <si>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</si>
  <si>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</si>
  <si>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</si>
  <si>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</si>
  <si>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</si>
  <si>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</si>
  <si>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</si>
  <si>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</si>
  <si>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</si>
  <si>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</si>
  <si>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</si>
  <si>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</si>
  <si>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</si>
  <si>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</si>
  <si>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</si>
  <si>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</si>
  <si>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</si>
  <si>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</si>
  <si>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</si>
  <si>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</si>
  <si>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</si>
  <si>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</si>
  <si>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</si>
  <si>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</si>
  <si>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</si>
  <si>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</si>
  <si>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</si>
  <si>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</si>
  <si>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</si>
  <si>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</si>
  <si>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</si>
  <si>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</si>
  <si>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</si>
  <si>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</si>
  <si>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</si>
  <si>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</si>
  <si>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</si>
  <si>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</si>
  <si>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</si>
  <si>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</si>
  <si>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</si>
  <si>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</si>
  <si>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</si>
  <si>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</si>
  <si>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</si>
  <si>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</si>
  <si>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</si>
  <si>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</si>
  <si>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</si>
  <si>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</si>
  <si>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</si>
  <si>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</si>
  <si>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</si>
  <si>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</si>
  <si>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</si>
  <si>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</si>
  <si>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</si>
  <si>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</si>
  <si>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</si>
  <si>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</si>
  <si>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</si>
  <si>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</si>
  <si>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</si>
  <si>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</si>
  <si>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</si>
  <si>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</si>
  <si>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</si>
  <si>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</si>
  <si>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</si>
  <si>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</si>
  <si>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</si>
  <si>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</si>
  <si>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</si>
  <si>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</si>
  <si>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</si>
  <si>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</si>
  <si>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</si>
  <si>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</si>
  <si>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</si>
  <si>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</si>
  <si>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</si>
  <si>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</si>
  <si>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</si>
  <si>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</si>
  <si>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</si>
  <si>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</si>
  <si>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</si>
  <si>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</si>
  <si>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</si>
  <si>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</si>
  <si>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</si>
  <si>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</si>
  <si>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</si>
  <si>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</si>
  <si>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</si>
  <si>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</si>
  <si>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</si>
  <si>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</si>
  <si>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</si>
  <si>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</si>
  <si>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</si>
  <si>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</si>
  <si>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</si>
  <si>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</si>
  <si>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</si>
  <si>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</si>
  <si>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</si>
  <si>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</si>
  <si>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</si>
  <si>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</si>
  <si>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</si>
  <si>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</si>
  <si>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</si>
  <si>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</si>
  <si>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</si>
  <si>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</si>
  <si>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</si>
  <si>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</si>
  <si>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</si>
  <si>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</si>
  <si>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</si>
  <si>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</si>
  <si>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</si>
  <si>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</si>
  <si>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</si>
  <si>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</si>
  <si>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</si>
  <si>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</si>
  <si>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</si>
  <si>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</si>
  <si>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</si>
  <si>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</si>
  <si>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</si>
  <si>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</si>
  <si>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</si>
  <si>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</si>
  <si>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</si>
  <si>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</si>
  <si>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</si>
  <si>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</si>
  <si>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</si>
  <si>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</si>
  <si>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</si>
  <si>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</si>
  <si>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</si>
  <si>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</si>
  <si>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</si>
  <si>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</si>
  <si>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</si>
  <si>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</si>
  <si>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</si>
  <si>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</si>
  <si>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</si>
  <si>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</si>
  <si>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</si>
  <si>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</si>
  <si>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</si>
  <si>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</si>
  <si>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</si>
  <si>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</si>
  <si>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</si>
  <si>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</si>
  <si>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</si>
  <si>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</si>
  <si>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</si>
  <si>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</si>
  <si>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</si>
  <si>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</si>
  <si>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</si>
  <si>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</si>
  <si>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</si>
  <si>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</si>
  <si>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</si>
  <si>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</si>
  <si>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</si>
  <si>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</si>
  <si>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</si>
  <si>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</si>
  <si>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</si>
  <si>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</si>
  <si>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</si>
  <si>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</si>
  <si>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</si>
  <si>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</si>
  <si>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</si>
  <si>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</si>
  <si>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</si>
  <si>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</si>
  <si>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</si>
  <si>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</si>
  <si>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</si>
  <si>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</si>
  <si>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</si>
  <si>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</si>
  <si>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</si>
  <si>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</si>
  <si>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</si>
  <si>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</si>
  <si>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</si>
  <si>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</si>
  <si>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</si>
  <si>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</si>
  <si>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</si>
  <si>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</si>
  <si>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</si>
  <si>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</si>
  <si>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</si>
  <si>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</si>
  <si>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</si>
  <si>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</si>
  <si>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</si>
  <si>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</si>
  <si>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</si>
  <si>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</si>
  <si>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</si>
  <si>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</si>
  <si>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</si>
  <si>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</si>
  <si>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</si>
  <si>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</si>
  <si>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</si>
  <si>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</si>
  <si>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</si>
  <si>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</si>
  <si>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</si>
  <si>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</si>
  <si>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</si>
  <si>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</si>
  <si>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</si>
  <si>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</si>
  <si>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</si>
  <si>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</si>
  <si>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</si>
  <si>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</si>
  <si>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</si>
  <si>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</si>
  <si>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</si>
  <si>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</si>
  <si>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</si>
  <si>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</si>
  <si>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</si>
  <si>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</si>
  <si>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</si>
  <si>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</si>
  <si>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</si>
  <si>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</si>
  <si>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</si>
  <si>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</si>
  <si>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</si>
  <si>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</si>
  <si>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</si>
  <si>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</si>
  <si>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</si>
  <si>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</si>
  <si>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</si>
  <si>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</si>
  <si>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</si>
  <si>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</si>
  <si>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</si>
  <si>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</si>
  <si>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</si>
  <si>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</si>
  <si>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</si>
  <si>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</si>
  <si>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</si>
  <si>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</si>
  <si>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</si>
  <si>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</si>
  <si>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</si>
  <si>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</si>
  <si>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</si>
  <si>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</si>
  <si>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</si>
  <si>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</si>
  <si>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</si>
  <si>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</si>
  <si>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</si>
  <si>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</si>
  <si>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</si>
  <si>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</si>
  <si>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</si>
  <si>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</si>
  <si>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</si>
  <si>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</si>
  <si>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</si>
  <si>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</si>
  <si>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</si>
  <si>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</si>
  <si>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</si>
  <si>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</si>
  <si>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</si>
  <si>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</si>
  <si>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</si>
  <si>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</si>
  <si>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</si>
  <si>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</si>
  <si>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</si>
  <si>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</si>
  <si>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</si>
  <si>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</si>
  <si>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</si>
  <si>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</si>
  <si>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</si>
  <si>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</si>
  <si>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</si>
  <si>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</si>
  <si>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</si>
  <si>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</si>
  <si>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</si>
  <si>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</si>
  <si>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</si>
  <si>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</si>
  <si>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</si>
  <si>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</si>
  <si>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</si>
  <si>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</si>
  <si>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</si>
  <si>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</si>
  <si>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</si>
  <si>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</si>
  <si>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</si>
  <si>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</si>
  <si>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</si>
  <si>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</si>
  <si>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</si>
  <si>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</si>
  <si>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</si>
  <si>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</si>
  <si>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</si>
  <si>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</si>
  <si>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</si>
  <si>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</si>
  <si>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</si>
  <si>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</si>
  <si>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</si>
  <si>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</si>
  <si>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</si>
  <si>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</si>
  <si>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</si>
  <si>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</si>
  <si>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</si>
  <si>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</si>
  <si>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</si>
  <si>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</si>
  <si>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</si>
  <si>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</si>
  <si>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</si>
  <si>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</si>
  <si>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</si>
  <si>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</si>
  <si>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</si>
  <si>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</si>
  <si>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</si>
  <si>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</si>
  <si>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</si>
  <si>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</si>
  <si>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</si>
  <si>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</si>
  <si>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</si>
  <si>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</si>
  <si>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</si>
  <si>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</si>
  <si>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</si>
  <si>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</si>
  <si>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</si>
  <si>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</si>
  <si>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</si>
  <si>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</si>
  <si>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</si>
  <si>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</si>
  <si>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</si>
  <si>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</si>
  <si>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</si>
  <si>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</si>
  <si>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</si>
  <si>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</si>
  <si>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</si>
  <si>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</si>
  <si>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</si>
  <si>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</si>
  <si>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</si>
  <si>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</si>
  <si>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</si>
  <si>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</si>
  <si>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</si>
  <si>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</si>
  <si>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</si>
  <si>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</si>
  <si>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</si>
  <si>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</si>
  <si>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</si>
  <si>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</si>
  <si>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</si>
  <si>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</si>
  <si>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</si>
  <si>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</si>
  <si>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</si>
  <si>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</si>
  <si>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</si>
  <si>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</si>
  <si>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</si>
  <si>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</si>
  <si>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</si>
  <si>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</si>
  <si>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</si>
  <si>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</si>
  <si>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</si>
  <si>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</si>
  <si>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</si>
  <si>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</si>
  <si>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</si>
  <si>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</si>
  <si>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</si>
  <si>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</si>
  <si>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</si>
  <si>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</si>
  <si>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</si>
  <si>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</si>
  <si>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</si>
  <si>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</si>
  <si>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</si>
  <si>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</si>
  <si>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</si>
  <si>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</si>
  <si>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</si>
  <si>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</si>
  <si>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</si>
  <si>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</si>
  <si>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</si>
  <si>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</si>
  <si>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</si>
  <si>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</si>
  <si>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</si>
  <si>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</si>
  <si>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</si>
  <si>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</si>
  <si>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</si>
  <si>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</si>
  <si>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</si>
  <si>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</si>
  <si>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</si>
  <si>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</si>
  <si>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</si>
  <si>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</si>
  <si>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</si>
  <si>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</si>
  <si>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</si>
  <si>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</si>
  <si>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</si>
  <si>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</si>
  <si>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</si>
  <si>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</si>
  <si>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</si>
  <si>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</si>
  <si>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</si>
  <si>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</si>
  <si>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</si>
  <si>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</si>
  <si>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</si>
  <si>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</si>
  <si>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</si>
  <si>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</si>
  <si>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</si>
  <si>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</si>
  <si>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</si>
  <si>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</si>
  <si>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</si>
  <si>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</si>
  <si>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</si>
  <si>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</si>
  <si>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</si>
  <si>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</si>
  <si>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</si>
  <si>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</si>
  <si>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</si>
  <si>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</si>
  <si>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</si>
  <si>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</si>
  <si>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</si>
  <si>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</si>
  <si>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</si>
  <si>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</si>
  <si>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</si>
  <si>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</si>
  <si>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</si>
  <si>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</si>
  <si>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</si>
  <si>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</si>
  <si>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</si>
  <si>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</si>
  <si>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</si>
  <si>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</si>
  <si>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</si>
  <si>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</si>
  <si>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</si>
  <si>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</si>
  <si>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</si>
  <si>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</si>
  <si>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</si>
  <si>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</si>
  <si>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</si>
  <si>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</si>
  <si>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</si>
  <si>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</si>
  <si>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</si>
  <si>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</si>
  <si>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</si>
  <si>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</si>
  <si>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</si>
  <si>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</si>
  <si>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</si>
  <si>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</si>
  <si>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</si>
  <si>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</si>
  <si>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</si>
  <si>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</si>
  <si>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</si>
  <si>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</si>
  <si>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</si>
  <si>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</si>
  <si>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</si>
  <si>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</si>
  <si>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</si>
  <si>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</si>
  <si>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</si>
  <si>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</si>
  <si>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</si>
  <si>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</si>
  <si>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</si>
  <si>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</si>
  <si>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</si>
  <si>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</si>
  <si>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</si>
  <si>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</si>
  <si>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</si>
  <si>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</si>
  <si>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</si>
  <si>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</si>
  <si>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</si>
  <si>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</si>
  <si>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</si>
  <si>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</si>
  <si>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</si>
  <si>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</si>
  <si>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</si>
  <si>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</si>
  <si>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</si>
  <si>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</si>
  <si>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</si>
  <si>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</si>
  <si>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</si>
  <si>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</si>
  <si>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</si>
  <si>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</si>
  <si>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</si>
  <si>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</si>
  <si>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</si>
  <si>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</si>
  <si>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</si>
  <si>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</si>
  <si>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</si>
  <si>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</si>
  <si>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</si>
  <si>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</si>
  <si>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</si>
  <si>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</si>
  <si>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</si>
  <si>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</si>
  <si>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</si>
  <si>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</si>
  <si>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</si>
  <si>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</si>
  <si>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</si>
  <si>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</si>
  <si>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</si>
  <si>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</si>
  <si>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</si>
  <si>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</si>
  <si>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</si>
  <si>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</si>
  <si>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</si>
  <si>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</si>
  <si>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</si>
  <si>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</si>
  <si>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</si>
  <si>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</si>
  <si>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</si>
  <si>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</si>
  <si>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</si>
  <si>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</si>
  <si>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</si>
  <si>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</si>
  <si>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</si>
  <si>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</si>
  <si>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</si>
  <si>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</si>
  <si>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</si>
  <si>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</si>
  <si>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</si>
  <si>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</si>
  <si>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</si>
  <si>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</si>
  <si>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</si>
  <si>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</si>
  <si>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</si>
  <si>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</si>
  <si>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</si>
  <si>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</si>
  <si>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</si>
  <si>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</si>
  <si>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</si>
  <si>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</si>
  <si>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</si>
  <si>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</si>
  <si>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</si>
  <si>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</si>
  <si>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</si>
  <si>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</si>
  <si>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</si>
  <si>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</si>
  <si>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</si>
  <si>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</si>
  <si>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</si>
  <si>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</si>
  <si>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</si>
  <si>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</si>
  <si>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</si>
  <si>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</si>
  <si>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</si>
  <si>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</si>
  <si>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</si>
  <si>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</si>
  <si>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</si>
  <si>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</si>
  <si>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</si>
  <si>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</si>
  <si>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</si>
  <si>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</si>
  <si>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</si>
  <si>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</si>
  <si>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</si>
  <si>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</si>
  <si>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</si>
  <si>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</si>
  <si>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</si>
  <si>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</si>
  <si>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</si>
  <si>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</si>
  <si>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</si>
  <si>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</si>
  <si>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</si>
  <si>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</si>
  <si>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</si>
  <si>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</si>
  <si>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</si>
  <si>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</si>
  <si>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</si>
  <si>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</si>
  <si>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</si>
  <si>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</si>
  <si>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</si>
  <si>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</si>
  <si>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</si>
  <si>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</si>
  <si>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</si>
  <si>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</si>
  <si>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</si>
  <si>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</si>
  <si>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</si>
  <si>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</si>
  <si>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</si>
  <si>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</si>
  <si>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</si>
  <si>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</si>
  <si>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</si>
  <si>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</si>
  <si>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</si>
  <si>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</si>
  <si>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</si>
  <si>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</si>
  <si>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</si>
  <si>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</si>
  <si>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</si>
  <si>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</si>
  <si>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</si>
  <si>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</si>
  <si>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</si>
  <si>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</si>
  <si>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</si>
  <si>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</si>
  <si>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</si>
  <si>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</si>
  <si>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</si>
  <si>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</si>
  <si>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</si>
  <si>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</si>
  <si>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</si>
  <si>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</si>
  <si>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</si>
  <si>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</si>
  <si>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</si>
  <si>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</si>
  <si>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</si>
  <si>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</si>
  <si>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</si>
  <si>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</si>
  <si>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</si>
  <si>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</si>
  <si>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</si>
  <si>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</si>
  <si>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</si>
  <si>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</si>
  <si>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</si>
  <si>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</si>
  <si>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</si>
  <si>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</si>
  <si>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</si>
  <si>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</si>
  <si>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</si>
  <si>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</si>
  <si>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</si>
  <si>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</si>
  <si>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</si>
  <si>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</si>
  <si>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</si>
  <si>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</si>
  <si>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</si>
  <si>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</si>
  <si>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</si>
  <si>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</si>
  <si>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</si>
  <si>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</si>
  <si>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</si>
  <si>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</si>
  <si>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</si>
  <si>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</si>
  <si>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</si>
  <si>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</si>
  <si>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</si>
  <si>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</si>
  <si>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</si>
  <si>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</si>
  <si>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</si>
  <si>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</si>
  <si>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</si>
  <si>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</si>
  <si>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</si>
  <si>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</si>
  <si>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</si>
  <si>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</si>
  <si>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</si>
  <si>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</si>
  <si>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</si>
  <si>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</si>
  <si>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</si>
  <si>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</si>
  <si>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</si>
  <si>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</si>
  <si>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</si>
  <si>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</si>
  <si>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</si>
  <si>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</si>
  <si>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</si>
  <si>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</si>
  <si>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</si>
  <si>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</si>
  <si>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</si>
  <si>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</si>
  <si>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</si>
  <si>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</si>
  <si>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</si>
  <si>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</si>
  <si>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</si>
  <si>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</si>
  <si>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</si>
  <si>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</si>
  <si>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</si>
  <si>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</si>
  <si>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</si>
  <si>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</si>
  <si>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</si>
  <si>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</si>
  <si>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</si>
  <si>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</si>
  <si>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</si>
  <si>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</si>
  <si>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</si>
  <si>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</si>
  <si>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</si>
  <si>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</si>
  <si>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</si>
  <si>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</si>
  <si>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</si>
  <si>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</si>
  <si>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</si>
  <si>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</si>
  <si>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</si>
  <si>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</si>
  <si>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</si>
  <si>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</si>
  <si>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</si>
  <si>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</si>
  <si>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</si>
  <si>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</si>
  <si>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</si>
  <si>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</si>
  <si>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</si>
  <si>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</si>
  <si>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</si>
  <si>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</si>
  <si>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</si>
  <si>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</si>
  <si>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</si>
  <si>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</si>
  <si>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</si>
  <si>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</si>
  <si>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</si>
  <si>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</si>
  <si>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</si>
  <si>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</si>
  <si>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</si>
  <si>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</si>
  <si>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</si>
  <si>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</si>
  <si>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</si>
  <si>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</si>
  <si>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</si>
  <si>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</si>
  <si>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</si>
  <si>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</si>
  <si>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</si>
  <si>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</si>
  <si>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</si>
  <si>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</si>
  <si>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</si>
  <si>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</si>
  <si>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</si>
  <si>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</si>
  <si>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</si>
  <si>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</si>
  <si>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</si>
  <si>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</si>
  <si>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</si>
  <si>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</si>
  <si>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</si>
  <si>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</si>
  <si>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</si>
  <si>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</si>
  <si>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</si>
  <si>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</si>
  <si>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</si>
  <si>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</si>
  <si>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</si>
  <si>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</si>
  <si>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</si>
  <si>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</si>
  <si>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</si>
  <si>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</si>
  <si>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</si>
  <si>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</si>
  <si>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</si>
  <si>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</si>
  <si>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</si>
  <si>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</si>
  <si>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</si>
  <si>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</si>
  <si>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</si>
  <si>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</si>
  <si>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</si>
  <si>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</si>
  <si>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</si>
  <si>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</si>
  <si>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</si>
  <si>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</si>
  <si>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</si>
  <si>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</si>
  <si>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</si>
  <si>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</si>
  <si>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</si>
  <si>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</si>
  <si>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</si>
  <si>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</si>
  <si>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</si>
  <si>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</si>
  <si>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</si>
  <si>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</si>
  <si>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</si>
  <si>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</si>
  <si>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</si>
  <si>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</si>
  <si>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</si>
  <si>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</si>
  <si>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</si>
  <si>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</si>
  <si>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</si>
  <si>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</si>
  <si>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</si>
  <si>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</si>
  <si>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</si>
  <si>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</si>
  <si>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</si>
  <si>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</si>
  <si>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</si>
  <si>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</si>
  <si>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</si>
  <si>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</si>
  <si>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</si>
  <si>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</si>
  <si>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</si>
  <si>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</si>
  <si>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</si>
  <si>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</si>
  <si>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</si>
  <si>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</si>
  <si>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</si>
  <si>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</si>
  <si>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</si>
  <si>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</si>
  <si>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</si>
  <si>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</si>
  <si>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</si>
  <si>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</si>
  <si>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</si>
  <si>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</si>
  <si>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</si>
  <si>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</si>
  <si>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</si>
  <si>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</si>
  <si>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</si>
  <si>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</si>
  <si>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</si>
  <si>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</si>
  <si>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</si>
  <si>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</si>
  <si>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</si>
  <si>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</si>
  <si>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</si>
  <si>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</si>
  <si>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</si>
  <si>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</si>
  <si>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</si>
  <si>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</si>
  <si>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</si>
  <si>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</si>
  <si>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</si>
  <si>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</si>
  <si>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</si>
  <si>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</si>
  <si>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</si>
  <si>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</si>
  <si>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</si>
  <si>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</si>
  <si>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</si>
  <si>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</si>
  <si>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</si>
  <si>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</si>
  <si>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</si>
  <si>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</si>
  <si>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</si>
  <si>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</si>
  <si>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</si>
  <si>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</si>
  <si>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</si>
  <si>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</si>
  <si>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</si>
  <si>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</si>
  <si>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</si>
  <si>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</si>
  <si>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</si>
  <si>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</si>
  <si>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</si>
  <si>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</si>
  <si>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</si>
  <si>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</si>
  <si>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</si>
  <si>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</si>
  <si>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</si>
  <si>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</si>
  <si>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</si>
  <si>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</si>
  <si>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</si>
  <si>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</si>
  <si>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</si>
  <si>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</si>
  <si>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</si>
  <si>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</si>
  <si>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</si>
  <si>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</si>
  <si>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</si>
  <si>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</si>
  <si>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</si>
  <si>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</si>
  <si>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</si>
  <si>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</si>
  <si>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</si>
  <si>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</si>
  <si>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</si>
  <si>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</si>
  <si>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</si>
  <si>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</si>
  <si>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</si>
  <si>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</si>
  <si>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</si>
  <si>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</si>
  <si>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</si>
  <si>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</si>
  <si>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</si>
  <si>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</si>
  <si>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</si>
  <si>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</si>
  <si>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</si>
  <si>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</si>
  <si>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</si>
  <si>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</si>
  <si>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</si>
  <si>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</si>
  <si>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</si>
  <si>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</si>
  <si>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</si>
  <si>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</si>
  <si>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</si>
  <si>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</si>
  <si>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</si>
  <si>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</si>
  <si>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</si>
  <si>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</si>
  <si>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</si>
  <si>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</si>
  <si>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</si>
  <si>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</si>
  <si>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</si>
  <si>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</si>
  <si>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</si>
  <si>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</si>
  <si>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</si>
  <si>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</si>
  <si>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</si>
  <si>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</si>
  <si>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</si>
  <si>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</si>
  <si>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</si>
  <si>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</si>
  <si>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</si>
  <si>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</si>
  <si>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</si>
  <si>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</si>
  <si>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</si>
  <si>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</si>
  <si>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</si>
  <si>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</si>
  <si>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</si>
  <si>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</si>
  <si>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</si>
  <si>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</si>
  <si>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</si>
  <si>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</si>
  <si>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</si>
  <si>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</si>
  <si>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</si>
  <si>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</si>
  <si>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</si>
  <si>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</si>
  <si>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</si>
  <si>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</si>
  <si>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</si>
  <si>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</si>
  <si>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</si>
  <si>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</si>
  <si>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</si>
  <si>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</si>
  <si>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</si>
  <si>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</si>
  <si>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</si>
  <si>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</si>
  <si>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</si>
  <si>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</si>
  <si>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</si>
  <si>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</si>
  <si>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</si>
  <si>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</si>
  <si>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</si>
  <si>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</si>
  <si>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</si>
  <si>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</si>
  <si>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</si>
  <si>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</si>
  <si>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</si>
  <si>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</si>
  <si>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</si>
  <si>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</si>
  <si>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</si>
  <si>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</si>
  <si>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</si>
  <si>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</si>
  <si>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</si>
  <si>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</si>
  <si>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</si>
  <si>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</si>
  <si>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</si>
  <si>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</si>
  <si>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</si>
  <si>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</si>
  <si>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</si>
  <si>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</si>
  <si>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</si>
  <si>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</si>
  <si>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</si>
  <si>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</si>
  <si>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</si>
  <si>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</si>
  <si>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</si>
  <si>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</si>
  <si>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</si>
  <si>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</si>
  <si>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</si>
  <si>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</si>
  <si>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</si>
  <si>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</si>
  <si>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</si>
  <si>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</si>
  <si>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</si>
  <si>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</si>
  <si>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</si>
  <si>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</si>
  <si>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</si>
  <si>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</si>
  <si>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</si>
  <si>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</si>
  <si>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</si>
  <si>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</si>
  <si>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</si>
  <si>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Categoria</t>
  </si>
  <si>
    <t>Producto-Categoría</t>
  </si>
  <si>
    <t>Región-Categoría</t>
  </si>
  <si>
    <t>Región-Producto-Categoría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</si>
  <si>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</si>
  <si>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</si>
  <si>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</si>
  <si>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</si>
  <si>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</si>
  <si>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</si>
  <si>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</si>
  <si>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</si>
  <si>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</si>
  <si>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Cebada Total</t>
  </si>
  <si>
    <t>Chicharo</t>
  </si>
  <si>
    <t>Garbanzo</t>
  </si>
  <si>
    <t>Lenteja</t>
  </si>
  <si>
    <t>Lupino Amargo</t>
  </si>
  <si>
    <t>Lupino Total</t>
  </si>
  <si>
    <t>Maíz Consumo</t>
  </si>
  <si>
    <t>Maíz Semilla</t>
  </si>
  <si>
    <t>Maíz Total</t>
  </si>
  <si>
    <t>Poroto Consumo</t>
  </si>
  <si>
    <t>Poroto Exportación</t>
  </si>
  <si>
    <t>Poroto Total</t>
  </si>
  <si>
    <t>Trigo Candeal</t>
  </si>
  <si>
    <t>Trigo Harinero</t>
  </si>
  <si>
    <t>Trigo Total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</si>
  <si>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</si>
  <si>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</si>
  <si>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</si>
  <si>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</si>
  <si>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</si>
  <si>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</si>
  <si>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</si>
  <si>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</si>
  <si>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</si>
  <si>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</si>
  <si>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</si>
  <si>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</si>
  <si>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</si>
  <si>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</si>
  <si>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</si>
  <si>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</si>
  <si>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</si>
  <si>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</si>
  <si>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</si>
  <si>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</si>
  <si>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</si>
  <si>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</si>
  <si>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</si>
  <si>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</si>
  <si>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</si>
  <si>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</si>
  <si>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</si>
  <si>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</si>
  <si>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</si>
  <si>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</si>
  <si>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</si>
  <si>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</si>
  <si>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</si>
  <si>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</si>
  <si>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</si>
  <si>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</si>
  <si>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</si>
  <si>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</si>
  <si>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</si>
  <si>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 (qqm/ha)</t>
  </si>
  <si>
    <t>rendimiento, quintales, hectárea, cultivo, agricultura, chile, región</t>
  </si>
  <si>
    <t>Lupino Australiano</t>
  </si>
  <si>
    <t>Lupino Australiano y Dulce</t>
  </si>
  <si>
    <t>1994/95 2</t>
  </si>
  <si>
    <t>1996/97 3</t>
  </si>
  <si>
    <t>2007/08 *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</si>
  <si>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</si>
  <si>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</si>
  <si>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</si>
  <si>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</si>
  <si>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</si>
  <si>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</si>
  <si>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</si>
  <si>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</si>
  <si>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</si>
  <si>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</si>
  <si>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</si>
  <si>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</si>
  <si>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</si>
  <si>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</si>
  <si>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</si>
  <si>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</si>
  <si>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</si>
  <si>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</si>
  <si>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</si>
  <si>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</si>
  <si>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</si>
  <si>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</si>
  <si>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</si>
  <si>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</si>
  <si>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</si>
  <si>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</si>
  <si>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</si>
  <si>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</si>
  <si>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</si>
  <si>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</si>
  <si>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</si>
  <si>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</si>
  <si>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</si>
  <si>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</si>
  <si>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</si>
  <si>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</si>
  <si>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</si>
  <si>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</si>
  <si>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</si>
  <si>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</si>
  <si>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</si>
  <si>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</si>
  <si>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</si>
  <si>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</si>
  <si>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</si>
  <si>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</si>
  <si>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</si>
  <si>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</si>
  <si>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</si>
  <si>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</si>
  <si>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</si>
  <si>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</si>
  <si>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</si>
  <si>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</si>
  <si>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</si>
  <si>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</si>
  <si>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</si>
  <si>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</si>
  <si>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</si>
  <si>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</si>
  <si>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</si>
  <si>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</si>
  <si>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</si>
  <si>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</si>
  <si>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</si>
  <si>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</si>
  <si>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</si>
  <si>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</si>
  <si>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</si>
  <si>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</si>
  <si>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</si>
  <si>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</si>
  <si>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</si>
  <si>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</si>
  <si>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</si>
  <si>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</si>
  <si>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</si>
  <si>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</si>
  <si>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</si>
  <si>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</si>
  <si>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</si>
  <si>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</si>
  <si>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</si>
  <si>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</si>
  <si>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</si>
  <si>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</si>
  <si>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</si>
  <si>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</si>
  <si>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</si>
  <si>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</si>
  <si>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</si>
  <si>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</si>
  <si>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</si>
  <si>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</si>
  <si>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</si>
  <si>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</si>
  <si>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</si>
  <si>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</si>
  <si>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</si>
  <si>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</si>
  <si>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</si>
  <si>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</si>
  <si>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</si>
  <si>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</si>
  <si>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</si>
  <si>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</si>
  <si>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</si>
  <si>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</si>
  <si>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</si>
  <si>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</si>
  <si>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</si>
  <si>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</si>
  <si>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</si>
  <si>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</si>
  <si>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</si>
  <si>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</si>
  <si>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</si>
  <si>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</si>
  <si>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</si>
  <si>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</si>
  <si>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</si>
  <si>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</si>
  <si>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</si>
  <si>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</si>
  <si>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</si>
  <si>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</si>
  <si>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</si>
  <si>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</si>
  <si>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</si>
  <si>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</si>
  <si>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</si>
  <si>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</si>
  <si>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</si>
  <si>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</si>
  <si>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</si>
  <si>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</si>
  <si>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</si>
  <si>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</si>
  <si>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</si>
  <si>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</si>
  <si>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</si>
  <si>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</si>
  <si>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</si>
  <si>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</si>
  <si>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</si>
  <si>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</si>
  <si>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</si>
  <si>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</si>
  <si>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</si>
  <si>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</si>
  <si>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</si>
  <si>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</si>
  <si>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</si>
  <si>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</si>
  <si>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</si>
  <si>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</si>
  <si>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</si>
  <si>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</si>
  <si>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</si>
  <si>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</si>
  <si>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</si>
  <si>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</si>
  <si>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</si>
  <si>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</si>
  <si>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</si>
  <si>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</si>
  <si>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</si>
  <si>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</si>
  <si>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</si>
  <si>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</si>
  <si>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</si>
  <si>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</si>
  <si>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INSERT INTO temporalidad VALUES (1760,'Último día','Día','Diario','44333','44333');</t>
  </si>
  <si>
    <t>Última semana</t>
  </si>
  <si>
    <t>Semanal</t>
  </si>
  <si>
    <t>INSERT INTO temporalidad VALUES (1761,'Última semana','Semana','Semanal','44326','44333');</t>
  </si>
  <si>
    <t>Último mes</t>
  </si>
  <si>
    <t>INSERT INTO temporalidad VALUES (1762,'Último mes','Mes','Mensual','44303','44333');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</si>
  <si>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</si>
  <si>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</si>
  <si>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</si>
  <si>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</si>
  <si>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</si>
  <si>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</si>
  <si>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</si>
  <si>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</si>
  <si>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</si>
  <si>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</si>
  <si>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</si>
  <si>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</si>
  <si>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</si>
  <si>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</si>
  <si>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</si>
  <si>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</si>
  <si>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</si>
  <si>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</si>
  <si>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</si>
  <si>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</si>
  <si>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</si>
  <si>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</si>
  <si>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</si>
  <si>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</si>
  <si>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</si>
  <si>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</si>
  <si>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</si>
  <si>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</si>
  <si>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</si>
  <si>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</si>
  <si>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</si>
  <si>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</si>
  <si>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</si>
  <si>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</si>
  <si>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</si>
  <si>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</si>
  <si>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</si>
  <si>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</si>
  <si>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</si>
  <si>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</si>
  <si>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</si>
  <si>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</si>
  <si>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</si>
  <si>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</si>
  <si>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</si>
  <si>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</si>
  <si>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</si>
  <si>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</si>
  <si>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</si>
  <si>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</si>
  <si>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</si>
  <si>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</si>
  <si>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</si>
  <si>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</si>
  <si>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</si>
  <si>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</si>
  <si>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</si>
  <si>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</si>
  <si>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</si>
  <si>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</si>
  <si>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</si>
  <si>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</si>
  <si>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</si>
  <si>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</si>
  <si>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</si>
  <si>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</si>
  <si>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</si>
  <si>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</si>
  <si>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</si>
  <si>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</si>
  <si>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</si>
  <si>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</si>
  <si>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</si>
  <si>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</si>
  <si>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</si>
  <si>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</si>
  <si>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</si>
  <si>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</si>
  <si>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</si>
  <si>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</si>
  <si>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</si>
  <si>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</si>
  <si>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</si>
  <si>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</si>
  <si>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</si>
  <si>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</si>
  <si>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</si>
  <si>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</si>
  <si>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</si>
  <si>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</si>
  <si>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</si>
  <si>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</si>
  <si>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</si>
  <si>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</si>
  <si>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</si>
  <si>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</si>
  <si>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</si>
  <si>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</si>
  <si>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</si>
  <si>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</si>
  <si>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</si>
  <si>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</si>
  <si>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</si>
  <si>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</si>
  <si>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</si>
  <si>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</si>
  <si>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</si>
  <si>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</si>
  <si>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</si>
  <si>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</si>
  <si>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</si>
  <si>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</si>
  <si>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</si>
  <si>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</si>
  <si>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</si>
  <si>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</si>
  <si>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</si>
  <si>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</si>
  <si>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</si>
  <si>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</si>
  <si>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</si>
  <si>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</si>
  <si>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</si>
  <si>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</si>
  <si>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</si>
  <si>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</si>
  <si>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</si>
  <si>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</si>
  <si>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</si>
  <si>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</si>
  <si>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</si>
  <si>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</si>
  <si>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</si>
  <si>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</si>
  <si>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</si>
  <si>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</si>
  <si>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</si>
  <si>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</si>
  <si>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</si>
  <si>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</si>
  <si>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</si>
  <si>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</si>
  <si>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</si>
  <si>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</si>
  <si>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</si>
  <si>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</si>
  <si>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</si>
  <si>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</si>
  <si>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</si>
  <si>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</si>
  <si>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</si>
  <si>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</si>
  <si>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</si>
  <si>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</si>
  <si>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</si>
  <si>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</si>
  <si>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</si>
  <si>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</si>
  <si>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</si>
  <si>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</si>
  <si>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</si>
  <si>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</si>
  <si>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</si>
  <si>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</si>
  <si>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</si>
  <si>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</si>
  <si>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</si>
  <si>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</si>
  <si>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</si>
  <si>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</si>
  <si>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</si>
  <si>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</si>
  <si>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</si>
  <si>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</si>
  <si>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</si>
  <si>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</si>
  <si>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</si>
  <si>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</si>
  <si>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</si>
  <si>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</si>
  <si>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</si>
  <si>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</si>
  <si>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</si>
  <si>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</si>
  <si>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</si>
  <si>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</si>
  <si>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</si>
  <si>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</si>
  <si>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</si>
  <si>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</si>
  <si>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</si>
  <si>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</si>
  <si>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</si>
  <si>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</si>
  <si>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</si>
  <si>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</si>
  <si>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</si>
  <si>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</si>
  <si>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</si>
  <si>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</si>
  <si>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</si>
  <si>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</si>
  <si>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</si>
  <si>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</si>
  <si>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</si>
  <si>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</si>
  <si>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</si>
  <si>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</si>
  <si>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</si>
  <si>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</si>
  <si>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</si>
  <si>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</si>
  <si>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</si>
  <si>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</si>
  <si>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</si>
  <si>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</si>
  <si>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</si>
  <si>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</si>
  <si>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</si>
  <si>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</si>
  <si>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</si>
  <si>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</si>
  <si>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</si>
  <si>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</si>
  <si>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</si>
  <si>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</si>
  <si>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</si>
  <si>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</si>
  <si>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</si>
  <si>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</si>
  <si>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</si>
  <si>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</si>
  <si>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</si>
  <si>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</si>
  <si>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</si>
  <si>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</si>
  <si>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</si>
  <si>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</si>
  <si>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</si>
  <si>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</si>
  <si>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</si>
  <si>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</si>
  <si>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</si>
  <si>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</si>
  <si>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</si>
  <si>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</si>
  <si>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</si>
  <si>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</si>
  <si>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</si>
  <si>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</si>
  <si>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</si>
  <si>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</si>
  <si>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</si>
  <si>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</si>
  <si>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</si>
  <si>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</si>
  <si>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</si>
  <si>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</si>
  <si>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</si>
  <si>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</si>
  <si>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</si>
  <si>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</si>
  <si>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</si>
  <si>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</si>
  <si>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</si>
  <si>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</si>
  <si>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</si>
  <si>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</si>
  <si>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</si>
  <si>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</si>
  <si>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</si>
  <si>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</si>
  <si>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</si>
  <si>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</si>
  <si>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</si>
  <si>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</si>
  <si>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</si>
  <si>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</si>
  <si>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</si>
  <si>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</si>
  <si>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</si>
  <si>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</si>
  <si>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</si>
  <si>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</si>
  <si>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</si>
  <si>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</si>
  <si>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</si>
  <si>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</si>
  <si>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</si>
  <si>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</si>
  <si>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</si>
  <si>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</si>
  <si>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</si>
  <si>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</si>
  <si>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</si>
  <si>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</si>
  <si>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</si>
  <si>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</si>
  <si>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</si>
  <si>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</si>
  <si>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</si>
  <si>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</si>
  <si>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</si>
  <si>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</si>
  <si>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</si>
  <si>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</si>
  <si>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</si>
  <si>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</si>
  <si>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</si>
  <si>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</si>
  <si>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</si>
  <si>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</si>
  <si>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</si>
  <si>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</si>
  <si>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</si>
  <si>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</si>
  <si>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</si>
  <si>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</si>
  <si>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</si>
  <si>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</si>
  <si>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</si>
  <si>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</si>
  <si>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</si>
  <si>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</si>
  <si>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</si>
  <si>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</si>
  <si>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</si>
  <si>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</si>
  <si>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</si>
  <si>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</si>
  <si>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</si>
  <si>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</si>
  <si>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</si>
  <si>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</si>
  <si>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</si>
  <si>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</si>
  <si>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</si>
  <si>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</si>
  <si>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</si>
  <si>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</si>
  <si>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</si>
  <si>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</si>
  <si>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</si>
  <si>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</si>
  <si>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</si>
  <si>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</si>
  <si>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</si>
  <si>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</si>
  <si>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</si>
  <si>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</si>
  <si>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</si>
  <si>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</si>
  <si>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</si>
  <si>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</si>
  <si>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</si>
  <si>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</si>
  <si>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</si>
  <si>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</si>
  <si>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</si>
  <si>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</si>
  <si>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</si>
  <si>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</si>
  <si>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</si>
  <si>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</si>
  <si>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</si>
  <si>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</si>
  <si>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</si>
  <si>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</si>
  <si>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</si>
  <si>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</si>
  <si>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</si>
  <si>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</si>
  <si>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</si>
  <si>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</si>
  <si>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</si>
  <si>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</si>
  <si>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</si>
  <si>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</si>
  <si>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</si>
  <si>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</si>
  <si>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</si>
  <si>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</si>
  <si>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</si>
  <si>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</si>
  <si>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</si>
  <si>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</si>
  <si>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</si>
  <si>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</si>
  <si>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</si>
  <si>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</si>
  <si>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</si>
  <si>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</si>
  <si>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</si>
  <si>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</si>
  <si>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</si>
  <si>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</si>
  <si>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</si>
  <si>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</si>
  <si>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</si>
  <si>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</si>
  <si>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</si>
  <si>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</si>
  <si>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</si>
  <si>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</si>
  <si>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</si>
  <si>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</si>
  <si>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</si>
  <si>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</si>
  <si>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</si>
  <si>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</si>
  <si>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</si>
  <si>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</si>
  <si>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</si>
  <si>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</si>
  <si>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</si>
  <si>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</si>
  <si>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</si>
  <si>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</si>
  <si>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</si>
  <si>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</si>
  <si>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</si>
  <si>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</si>
  <si>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</si>
  <si>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</si>
  <si>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</si>
  <si>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</si>
  <si>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</si>
  <si>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</si>
  <si>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</si>
  <si>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</si>
  <si>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</si>
  <si>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</si>
  <si>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</si>
  <si>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</si>
  <si>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</si>
  <si>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</si>
  <si>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</si>
  <si>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</si>
  <si>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</si>
  <si>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</si>
  <si>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</si>
  <si>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</si>
  <si>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</si>
  <si>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</si>
  <si>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</si>
  <si>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</si>
  <si>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</si>
  <si>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</si>
  <si>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</si>
  <si>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</si>
  <si>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</si>
  <si>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</si>
  <si>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</si>
  <si>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</si>
  <si>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</si>
  <si>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</si>
  <si>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</si>
  <si>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</si>
  <si>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</si>
  <si>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</si>
  <si>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</si>
  <si>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</si>
  <si>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</si>
  <si>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</si>
  <si>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</si>
  <si>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</si>
  <si>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</si>
  <si>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</si>
  <si>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</si>
  <si>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</si>
  <si>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</si>
  <si>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</si>
  <si>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</si>
  <si>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</si>
  <si>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</si>
  <si>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</si>
  <si>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</si>
  <si>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</si>
  <si>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</si>
  <si>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</si>
  <si>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</si>
  <si>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</si>
  <si>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</si>
  <si>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</si>
  <si>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</si>
  <si>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</si>
  <si>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</si>
  <si>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</si>
  <si>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</si>
  <si>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</si>
  <si>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</si>
  <si>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</si>
  <si>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</si>
  <si>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</si>
  <si>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</si>
  <si>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</si>
  <si>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</si>
  <si>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</si>
  <si>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</si>
  <si>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</si>
  <si>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</si>
  <si>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</si>
  <si>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</si>
  <si>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</si>
  <si>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</si>
  <si>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</si>
  <si>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</si>
  <si>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</si>
  <si>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</si>
  <si>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</si>
  <si>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</si>
  <si>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</si>
  <si>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</si>
  <si>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</si>
  <si>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</si>
  <si>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</si>
  <si>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</si>
  <si>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</si>
  <si>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</si>
  <si>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</si>
  <si>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</si>
  <si>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</si>
  <si>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</si>
  <si>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</si>
  <si>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</si>
  <si>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</si>
  <si>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</si>
  <si>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</si>
  <si>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</si>
  <si>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</si>
  <si>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</si>
  <si>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</si>
  <si>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</si>
  <si>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</si>
  <si>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</si>
  <si>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</si>
  <si>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</si>
  <si>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</si>
  <si>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</si>
  <si>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</si>
  <si>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</si>
  <si>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</si>
  <si>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</si>
  <si>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</si>
  <si>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</si>
  <si>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</si>
  <si>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</si>
  <si>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</si>
  <si>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</si>
  <si>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</si>
  <si>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</si>
  <si>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</si>
  <si>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</si>
  <si>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</si>
  <si>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</si>
  <si>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</si>
  <si>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</si>
  <si>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</si>
  <si>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</si>
  <si>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</si>
  <si>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</si>
  <si>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</si>
  <si>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</si>
  <si>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</si>
  <si>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</si>
  <si>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</si>
  <si>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</si>
  <si>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</si>
  <si>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</si>
  <si>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</si>
  <si>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</si>
  <si>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</si>
  <si>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</si>
  <si>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</si>
  <si>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</si>
  <si>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</si>
  <si>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</si>
  <si>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</si>
  <si>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</si>
  <si>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</si>
  <si>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</si>
  <si>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</si>
  <si>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</si>
  <si>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</si>
  <si>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</si>
  <si>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</si>
  <si>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</si>
  <si>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</si>
  <si>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</si>
  <si>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</si>
  <si>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</si>
  <si>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</si>
  <si>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</si>
  <si>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</si>
  <si>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</si>
  <si>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</si>
  <si>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</si>
  <si>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</si>
  <si>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</si>
  <si>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</si>
  <si>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</si>
  <si>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</si>
  <si>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</si>
  <si>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</si>
  <si>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</si>
  <si>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</si>
  <si>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</si>
  <si>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</si>
  <si>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</si>
  <si>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</si>
  <si>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</si>
  <si>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</si>
  <si>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</si>
  <si>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</si>
  <si>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</si>
  <si>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</si>
  <si>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</si>
  <si>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</si>
  <si>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</si>
  <si>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</si>
  <si>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</si>
  <si>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</si>
  <si>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</si>
  <si>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</si>
  <si>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</si>
  <si>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</si>
  <si>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</si>
  <si>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</si>
  <si>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</si>
  <si>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</si>
  <si>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</si>
  <si>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</si>
  <si>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</si>
  <si>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</si>
  <si>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</si>
  <si>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</si>
  <si>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</si>
  <si>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</si>
  <si>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</si>
  <si>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</si>
  <si>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</si>
  <si>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</si>
  <si>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</si>
  <si>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</si>
  <si>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</si>
  <si>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</si>
  <si>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</si>
  <si>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</si>
  <si>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</si>
  <si>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</si>
  <si>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</si>
  <si>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</si>
  <si>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</si>
  <si>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</si>
  <si>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</si>
  <si>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</si>
  <si>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</si>
  <si>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</si>
  <si>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</si>
  <si>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</si>
  <si>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</si>
  <si>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</si>
  <si>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</si>
  <si>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</si>
  <si>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</si>
  <si>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</si>
  <si>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</si>
  <si>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</si>
  <si>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</si>
  <si>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</si>
  <si>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</si>
  <si>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</si>
  <si>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</si>
  <si>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</si>
  <si>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</si>
  <si>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</si>
  <si>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</si>
  <si>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</si>
  <si>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</si>
  <si>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</si>
  <si>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</si>
  <si>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</si>
  <si>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</si>
  <si>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</si>
  <si>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</si>
  <si>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</si>
  <si>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</si>
  <si>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</si>
  <si>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</si>
  <si>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</si>
  <si>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</si>
  <si>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</si>
  <si>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</si>
  <si>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</si>
  <si>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</si>
  <si>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</si>
  <si>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</si>
  <si>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</si>
  <si>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</si>
  <si>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</si>
  <si>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</si>
  <si>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</si>
  <si>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</si>
  <si>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</si>
  <si>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</si>
  <si>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</si>
  <si>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</si>
  <si>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</si>
  <si>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</si>
  <si>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</si>
  <si>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</si>
  <si>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</si>
  <si>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</si>
  <si>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</si>
  <si>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</si>
  <si>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</si>
  <si>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</si>
  <si>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</si>
  <si>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</si>
  <si>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</si>
  <si>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</si>
  <si>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</si>
  <si>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</si>
  <si>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</si>
  <si>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</si>
  <si>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</si>
  <si>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</si>
  <si>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</si>
  <si>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</si>
  <si>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</si>
  <si>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</si>
  <si>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</si>
  <si>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</si>
  <si>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</si>
  <si>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</si>
  <si>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</si>
  <si>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</si>
  <si>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</si>
  <si>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</si>
  <si>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</si>
  <si>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</si>
  <si>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</si>
  <si>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</si>
  <si>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</si>
  <si>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</si>
  <si>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</si>
  <si>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</si>
  <si>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</si>
  <si>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</si>
  <si>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</si>
  <si>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</si>
  <si>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</si>
  <si>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</si>
  <si>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</si>
  <si>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</si>
  <si>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</si>
  <si>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</si>
  <si>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</si>
  <si>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</si>
  <si>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</si>
  <si>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</si>
  <si>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</si>
  <si>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</si>
  <si>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</si>
  <si>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</si>
  <si>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</si>
  <si>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</si>
  <si>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</si>
  <si>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</si>
  <si>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</si>
  <si>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</si>
  <si>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</si>
  <si>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</si>
  <si>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</si>
  <si>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</si>
  <si>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</si>
  <si>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</si>
  <si>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</si>
  <si>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</si>
  <si>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</si>
  <si>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</si>
  <si>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</si>
  <si>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</si>
  <si>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</si>
  <si>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</si>
  <si>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</si>
  <si>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</si>
  <si>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</si>
  <si>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</si>
  <si>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</si>
  <si>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</si>
  <si>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</si>
  <si>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</si>
  <si>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</si>
  <si>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</si>
  <si>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</si>
  <si>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</si>
  <si>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</si>
  <si>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</si>
  <si>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</si>
  <si>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</si>
  <si>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</si>
  <si>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</si>
  <si>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</si>
  <si>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</si>
  <si>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</si>
  <si>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</si>
  <si>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</si>
  <si>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</si>
  <si>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</si>
  <si>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</si>
  <si>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</si>
  <si>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</si>
  <si>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</si>
  <si>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</si>
  <si>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</si>
  <si>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</si>
  <si>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</si>
  <si>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</si>
  <si>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</si>
  <si>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</si>
  <si>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</si>
  <si>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</si>
  <si>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</si>
  <si>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</si>
  <si>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</si>
  <si>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</si>
  <si>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</si>
  <si>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</si>
  <si>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</si>
  <si>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</si>
  <si>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</si>
  <si>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</si>
  <si>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</si>
  <si>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</si>
  <si>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</si>
  <si>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</si>
  <si>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</si>
  <si>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</si>
  <si>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</si>
  <si>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</si>
  <si>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</si>
  <si>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</si>
  <si>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</si>
  <si>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</si>
  <si>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</si>
  <si>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</si>
  <si>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</si>
  <si>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</si>
  <si>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</si>
  <si>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</si>
  <si>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</si>
  <si>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</si>
  <si>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</si>
  <si>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</si>
  <si>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</si>
  <si>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</si>
  <si>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</si>
  <si>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</si>
  <si>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</si>
  <si>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</si>
  <si>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</si>
  <si>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</si>
  <si>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</si>
  <si>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</si>
  <si>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</si>
  <si>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</si>
  <si>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</si>
  <si>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</si>
  <si>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</si>
  <si>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</si>
  <si>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</si>
  <si>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</si>
  <si>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</si>
  <si>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</si>
  <si>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</si>
  <si>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</si>
  <si>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</si>
  <si>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</si>
  <si>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</si>
  <si>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</si>
  <si>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</si>
  <si>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</si>
  <si>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</si>
  <si>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</si>
  <si>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</si>
  <si>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</si>
  <si>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</si>
  <si>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</si>
  <si>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</si>
  <si>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</si>
  <si>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</si>
  <si>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</si>
  <si>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</si>
  <si>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</si>
  <si>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</si>
  <si>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</si>
  <si>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</si>
  <si>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</si>
  <si>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</si>
  <si>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</si>
  <si>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</si>
  <si>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</si>
  <si>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</si>
  <si>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</si>
  <si>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</si>
  <si>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</si>
  <si>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</si>
  <si>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</si>
  <si>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</si>
  <si>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</si>
  <si>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</si>
  <si>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</si>
  <si>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</si>
  <si>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</si>
  <si>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</si>
  <si>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</si>
  <si>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</si>
  <si>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</si>
  <si>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</si>
  <si>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</si>
  <si>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</si>
  <si>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</si>
  <si>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</si>
  <si>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</si>
  <si>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</si>
  <si>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</si>
  <si>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</si>
  <si>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</si>
  <si>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</si>
  <si>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</si>
  <si>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</si>
  <si>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</si>
  <si>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</si>
  <si>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</si>
  <si>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</si>
  <si>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</si>
  <si>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</si>
  <si>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</si>
  <si>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</si>
  <si>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</si>
  <si>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</si>
  <si>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</si>
  <si>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</si>
  <si>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</si>
  <si>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</si>
  <si>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</si>
  <si>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</si>
  <si>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</si>
  <si>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</si>
  <si>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</si>
  <si>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</si>
  <si>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</si>
  <si>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</si>
  <si>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</si>
  <si>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</si>
  <si>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</si>
  <si>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</si>
  <si>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</si>
  <si>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</si>
  <si>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</si>
  <si>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</si>
  <si>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</si>
  <si>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</si>
  <si>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</si>
  <si>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</si>
  <si>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</si>
  <si>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</si>
  <si>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</si>
  <si>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</si>
  <si>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</si>
  <si>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</si>
  <si>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</si>
  <si>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</si>
  <si>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</si>
  <si>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</si>
  <si>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</si>
  <si>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</si>
  <si>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</si>
  <si>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</si>
  <si>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</si>
  <si>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</si>
  <si>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</si>
  <si>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</si>
  <si>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</si>
  <si>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</si>
  <si>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</si>
  <si>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</si>
  <si>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</si>
  <si>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</si>
  <si>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</si>
  <si>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</si>
  <si>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</si>
  <si>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</si>
  <si>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</si>
  <si>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</si>
  <si>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</si>
  <si>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</si>
  <si>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</si>
  <si>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</si>
  <si>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</si>
  <si>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</si>
  <si>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</si>
  <si>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</si>
  <si>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</si>
  <si>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</si>
  <si>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</si>
  <si>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</si>
  <si>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</si>
  <si>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</si>
  <si>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</si>
  <si>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</si>
  <si>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</si>
  <si>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</si>
  <si>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</si>
  <si>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</si>
  <si>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</si>
  <si>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</si>
  <si>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</si>
  <si>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</si>
  <si>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</si>
  <si>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</si>
  <si>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</si>
  <si>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</si>
  <si>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</si>
  <si>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</si>
  <si>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</si>
  <si>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</si>
  <si>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</si>
  <si>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</si>
  <si>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</si>
  <si>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</si>
  <si>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</si>
  <si>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</si>
  <si>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</si>
  <si>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</si>
  <si>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</si>
  <si>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</si>
  <si>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</si>
  <si>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</si>
  <si>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</si>
  <si>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</si>
  <si>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</si>
  <si>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</si>
  <si>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</si>
  <si>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</si>
  <si>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</si>
  <si>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</si>
  <si>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</si>
  <si>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</si>
  <si>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</si>
  <si>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</si>
  <si>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</si>
  <si>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</si>
  <si>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</si>
  <si>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</si>
  <si>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</si>
  <si>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</si>
  <si>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</si>
  <si>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</si>
  <si>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</si>
  <si>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</si>
  <si>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</si>
  <si>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</si>
  <si>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</si>
  <si>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</si>
  <si>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</si>
  <si>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</si>
  <si>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</si>
  <si>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</si>
  <si>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</si>
  <si>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</si>
  <si>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</si>
  <si>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</si>
  <si>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</si>
  <si>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</si>
  <si>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</si>
  <si>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</si>
  <si>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</si>
  <si>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</si>
  <si>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</si>
  <si>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</si>
  <si>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</si>
  <si>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</si>
  <si>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</si>
  <si>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</si>
  <si>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</si>
  <si>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</si>
  <si>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</si>
  <si>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</si>
  <si>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</si>
  <si>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</si>
  <si>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</si>
  <si>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</si>
  <si>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</si>
  <si>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</si>
  <si>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</si>
  <si>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</si>
  <si>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</si>
  <si>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</si>
  <si>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</si>
  <si>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</si>
  <si>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</si>
  <si>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</si>
  <si>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</si>
  <si>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</si>
  <si>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</si>
  <si>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</si>
  <si>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</si>
  <si>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</si>
  <si>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</si>
  <si>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</si>
  <si>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</si>
  <si>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</si>
  <si>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</si>
  <si>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</si>
  <si>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</si>
  <si>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</si>
  <si>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</si>
  <si>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</si>
  <si>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</si>
  <si>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</si>
  <si>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</si>
  <si>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</si>
  <si>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</si>
  <si>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</si>
  <si>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</si>
  <si>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</si>
  <si>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</si>
  <si>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</si>
  <si>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</si>
  <si>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</si>
  <si>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</si>
  <si>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</si>
  <si>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</si>
  <si>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</si>
  <si>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</si>
  <si>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</si>
  <si>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</si>
  <si>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</si>
  <si>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</si>
  <si>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</si>
  <si>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</si>
  <si>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</si>
  <si>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</si>
  <si>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</si>
  <si>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</si>
  <si>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</si>
  <si>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</si>
  <si>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</si>
  <si>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</si>
  <si>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</si>
  <si>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</si>
  <si>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</si>
  <si>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</si>
  <si>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</si>
  <si>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</si>
  <si>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</si>
  <si>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</si>
  <si>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</si>
  <si>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</si>
  <si>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</si>
  <si>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</si>
  <si>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</si>
  <si>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</si>
  <si>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</si>
  <si>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</si>
  <si>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</si>
  <si>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</si>
  <si>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</si>
  <si>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</si>
  <si>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</si>
  <si>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</si>
  <si>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</si>
  <si>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</si>
  <si>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</si>
  <si>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</si>
  <si>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</si>
  <si>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</si>
  <si>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</si>
  <si>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</si>
  <si>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</si>
  <si>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</si>
  <si>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</si>
  <si>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</si>
  <si>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</si>
  <si>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</si>
  <si>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</si>
  <si>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</si>
  <si>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</si>
  <si>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</si>
  <si>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</si>
  <si>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</si>
  <si>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</si>
  <si>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</si>
  <si>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</si>
  <si>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</si>
  <si>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</si>
  <si>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</si>
  <si>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</si>
  <si>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</si>
  <si>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</si>
  <si>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</si>
  <si>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</si>
  <si>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</si>
  <si>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</si>
  <si>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</si>
  <si>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</si>
  <si>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</si>
  <si>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</si>
  <si>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</si>
  <si>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</si>
  <si>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</si>
  <si>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</si>
  <si>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</si>
  <si>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</si>
  <si>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</si>
  <si>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</si>
  <si>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</si>
  <si>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</si>
  <si>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</si>
  <si>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</si>
  <si>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</si>
  <si>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</si>
  <si>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</si>
  <si>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</si>
  <si>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</si>
  <si>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</si>
  <si>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</si>
  <si>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</si>
  <si>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</si>
  <si>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</si>
  <si>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</si>
  <si>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</si>
  <si>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</si>
  <si>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</si>
  <si>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</si>
  <si>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</si>
  <si>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</si>
  <si>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</si>
  <si>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</si>
  <si>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</si>
  <si>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</si>
  <si>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</si>
  <si>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</si>
  <si>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</si>
  <si>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</si>
  <si>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</si>
  <si>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</si>
  <si>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</si>
  <si>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</si>
  <si>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</si>
  <si>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</si>
  <si>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</si>
  <si>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</si>
  <si>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</si>
  <si>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</si>
  <si>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</si>
  <si>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</si>
  <si>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</si>
  <si>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</si>
  <si>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</si>
  <si>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</si>
  <si>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</si>
  <si>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</si>
  <si>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</si>
  <si>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</si>
  <si>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</si>
  <si>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</si>
  <si>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</si>
  <si>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</si>
  <si>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</si>
  <si>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</si>
  <si>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</si>
  <si>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</si>
  <si>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</si>
  <si>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</si>
  <si>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</si>
  <si>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</si>
  <si>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</si>
  <si>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</si>
  <si>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</si>
  <si>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</si>
  <si>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</si>
  <si>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</si>
  <si>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</si>
  <si>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</si>
  <si>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</si>
  <si>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</si>
  <si>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</si>
  <si>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</si>
  <si>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</si>
  <si>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</si>
  <si>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</si>
  <si>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</si>
  <si>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</si>
  <si>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</si>
  <si>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</si>
  <si>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</si>
  <si>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</si>
  <si>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</si>
  <si>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</si>
  <si>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</si>
  <si>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</si>
  <si>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</si>
  <si>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</si>
  <si>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</si>
  <si>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</si>
  <si>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</si>
  <si>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</si>
  <si>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</si>
  <si>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</si>
  <si>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</si>
  <si>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</si>
  <si>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</si>
  <si>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</si>
  <si>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</si>
  <si>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</si>
  <si>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</si>
  <si>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</si>
  <si>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</si>
  <si>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</si>
  <si>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</si>
  <si>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</si>
  <si>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</si>
  <si>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</si>
  <si>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</si>
  <si>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</si>
  <si>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</si>
  <si>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</si>
  <si>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</si>
  <si>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</si>
  <si>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</si>
  <si>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</si>
  <si>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</si>
  <si>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</si>
  <si>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</si>
  <si>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</si>
  <si>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</si>
  <si>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</si>
  <si>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</si>
  <si>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</si>
  <si>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</si>
  <si>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</si>
  <si>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</si>
  <si>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</si>
  <si>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</si>
  <si>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</si>
  <si>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</si>
  <si>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</si>
  <si>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</si>
  <si>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</si>
  <si>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</si>
  <si>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</si>
  <si>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</si>
  <si>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</si>
  <si>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</si>
  <si>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</si>
  <si>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</si>
  <si>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</si>
  <si>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</si>
  <si>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</si>
  <si>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</si>
  <si>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</si>
  <si>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</si>
  <si>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</si>
  <si>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</si>
  <si>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</si>
  <si>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</si>
  <si>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</si>
  <si>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</si>
  <si>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</si>
  <si>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</si>
  <si>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</si>
  <si>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</si>
  <si>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</si>
  <si>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</si>
  <si>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</si>
  <si>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</si>
  <si>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</si>
  <si>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</si>
  <si>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</si>
  <si>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</si>
  <si>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</si>
  <si>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</si>
  <si>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</si>
  <si>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</si>
  <si>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</si>
  <si>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</si>
  <si>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</si>
  <si>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</si>
  <si>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</si>
  <si>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</si>
  <si>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</si>
  <si>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</si>
  <si>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</si>
  <si>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</si>
  <si>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</si>
  <si>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</si>
  <si>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</si>
  <si>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</si>
  <si>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</si>
  <si>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</si>
  <si>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</si>
  <si>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</si>
  <si>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</si>
  <si>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</si>
  <si>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</si>
  <si>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</si>
  <si>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</si>
  <si>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</si>
  <si>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</si>
  <si>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</si>
  <si>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</si>
  <si>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</si>
  <si>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</si>
  <si>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</si>
  <si>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</si>
  <si>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</si>
  <si>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</si>
  <si>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</si>
  <si>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</si>
  <si>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</si>
  <si>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</si>
  <si>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</si>
  <si>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</si>
  <si>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</si>
  <si>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</si>
  <si>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</si>
  <si>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</si>
  <si>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</si>
  <si>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</si>
  <si>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</si>
  <si>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</si>
  <si>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</si>
  <si>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</si>
  <si>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</si>
  <si>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</si>
  <si>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</si>
  <si>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</si>
  <si>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</si>
  <si>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</si>
  <si>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</si>
  <si>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</si>
  <si>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</si>
  <si>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</si>
  <si>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</si>
  <si>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</si>
  <si>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</si>
  <si>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</si>
  <si>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</si>
  <si>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</si>
  <si>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</si>
  <si>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</si>
  <si>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</si>
  <si>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</si>
  <si>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</si>
  <si>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</si>
  <si>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</si>
  <si>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</si>
  <si>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</si>
  <si>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</si>
  <si>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</si>
  <si>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</si>
  <si>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</si>
  <si>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</si>
  <si>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</si>
  <si>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</si>
  <si>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</si>
  <si>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</si>
  <si>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</si>
  <si>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</si>
  <si>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</si>
  <si>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</si>
  <si>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</si>
  <si>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</si>
  <si>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</si>
  <si>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</si>
  <si>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</si>
  <si>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</si>
  <si>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</si>
  <si>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</si>
  <si>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</si>
  <si>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</si>
  <si>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</si>
  <si>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</si>
  <si>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</si>
  <si>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</si>
  <si>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</si>
  <si>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</si>
  <si>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</si>
  <si>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</si>
  <si>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</si>
  <si>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</si>
  <si>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</si>
  <si>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</si>
  <si>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</si>
  <si>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</si>
  <si>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</si>
  <si>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</si>
  <si>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</si>
  <si>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</si>
  <si>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</si>
  <si>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</si>
  <si>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</si>
  <si>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</si>
  <si>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</si>
  <si>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</si>
  <si>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</si>
  <si>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</si>
  <si>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</si>
  <si>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</si>
  <si>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</si>
  <si>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</si>
  <si>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</si>
  <si>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</si>
  <si>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</si>
  <si>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</si>
  <si>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</si>
  <si>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</si>
  <si>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</si>
  <si>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</si>
  <si>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</si>
  <si>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</si>
  <si>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</si>
  <si>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</si>
  <si>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</si>
  <si>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</si>
  <si>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</si>
  <si>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</si>
  <si>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</si>
  <si>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</si>
  <si>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</si>
  <si>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</si>
  <si>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</si>
  <si>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</si>
  <si>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</si>
  <si>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</si>
  <si>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</si>
  <si>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</si>
  <si>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</si>
  <si>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</si>
  <si>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</si>
  <si>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</si>
  <si>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</si>
  <si>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</si>
  <si>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</si>
  <si>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</si>
  <si>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</si>
  <si>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</si>
  <si>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</si>
  <si>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</si>
  <si>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</si>
  <si>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</si>
  <si>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</si>
  <si>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</si>
  <si>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</si>
  <si>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</si>
  <si>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</si>
  <si>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</si>
  <si>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</si>
  <si>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</si>
  <si>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</si>
  <si>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</si>
  <si>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</si>
  <si>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</si>
  <si>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</si>
  <si>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</si>
  <si>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</si>
  <si>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</si>
  <si>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</si>
  <si>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</si>
  <si>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</si>
  <si>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</si>
  <si>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</si>
  <si>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</si>
  <si>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</si>
  <si>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</si>
  <si>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</si>
  <si>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</si>
  <si>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</si>
  <si>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</si>
  <si>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</si>
  <si>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</si>
  <si>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</si>
  <si>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</si>
  <si>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</si>
  <si>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</si>
  <si>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</si>
  <si>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</si>
  <si>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</si>
  <si>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</si>
  <si>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</si>
  <si>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</si>
  <si>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</si>
  <si>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</si>
  <si>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</si>
  <si>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</si>
  <si>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</si>
  <si>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</si>
  <si>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</si>
  <si>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</si>
  <si>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</si>
  <si>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</si>
  <si>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</si>
  <si>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</si>
  <si>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</si>
  <si>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</si>
  <si>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</si>
  <si>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</si>
  <si>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</si>
  <si>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</si>
  <si>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</si>
  <si>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</si>
  <si>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</si>
  <si>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</si>
  <si>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</si>
  <si>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</si>
  <si>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</si>
  <si>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</si>
  <si>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</si>
  <si>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</si>
  <si>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</si>
  <si>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</si>
  <si>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</si>
  <si>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</si>
  <si>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</si>
  <si>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</si>
  <si>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</si>
  <si>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</si>
  <si>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</si>
  <si>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</si>
  <si>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</si>
  <si>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</si>
  <si>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</si>
  <si>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</si>
  <si>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</si>
  <si>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</si>
  <si>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</si>
  <si>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</si>
  <si>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</si>
  <si>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</si>
  <si>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</si>
  <si>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</si>
  <si>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</si>
  <si>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</si>
  <si>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</si>
  <si>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</si>
  <si>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</si>
  <si>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</si>
  <si>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</si>
  <si>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</si>
  <si>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</si>
  <si>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</si>
  <si>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</si>
  <si>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</si>
  <si>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</si>
  <si>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</si>
  <si>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</si>
  <si>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</si>
  <si>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</si>
  <si>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</si>
  <si>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</si>
  <si>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</si>
  <si>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</si>
  <si>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</si>
  <si>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</si>
  <si>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</si>
  <si>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</si>
  <si>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</si>
  <si>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</si>
  <si>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</si>
  <si>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</si>
  <si>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</si>
  <si>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</si>
  <si>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</si>
  <si>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</si>
  <si>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</si>
  <si>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</si>
  <si>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</si>
  <si>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</si>
  <si>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</si>
  <si>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</si>
  <si>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</si>
  <si>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</si>
  <si>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</si>
  <si>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</si>
  <si>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</si>
  <si>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</si>
  <si>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</si>
  <si>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</si>
  <si>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</si>
  <si>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</si>
  <si>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</si>
  <si>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</si>
  <si>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</si>
  <si>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</si>
  <si>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</si>
  <si>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</si>
  <si>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</si>
  <si>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</si>
  <si>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</si>
  <si>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</si>
  <si>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</si>
  <si>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</si>
  <si>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</si>
  <si>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</si>
  <si>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</si>
  <si>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</si>
  <si>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</si>
  <si>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</si>
  <si>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</si>
  <si>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</si>
  <si>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</si>
  <si>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</si>
  <si>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</si>
  <si>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</si>
  <si>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</si>
  <si>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</si>
  <si>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</si>
  <si>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</si>
  <si>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</si>
  <si>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</si>
  <si>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</si>
  <si>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</si>
  <si>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</si>
  <si>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</si>
  <si>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</si>
  <si>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</si>
  <si>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</si>
  <si>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</si>
  <si>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</si>
  <si>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</si>
  <si>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</si>
  <si>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</si>
  <si>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</si>
  <si>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</si>
  <si>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</si>
  <si>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</si>
  <si>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</si>
  <si>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</si>
  <si>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</si>
  <si>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</si>
  <si>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</si>
  <si>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</si>
  <si>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</si>
  <si>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</si>
  <si>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</si>
  <si>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</si>
  <si>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</si>
  <si>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</si>
  <si>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</si>
  <si>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</si>
  <si>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</si>
  <si>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</si>
  <si>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</si>
  <si>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</si>
  <si>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</si>
  <si>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</si>
  <si>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</si>
  <si>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</si>
  <si>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</si>
  <si>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</si>
  <si>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</si>
  <si>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</si>
  <si>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</si>
  <si>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</si>
  <si>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</si>
  <si>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</si>
  <si>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</si>
  <si>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</si>
  <si>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</si>
  <si>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</si>
  <si>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</si>
  <si>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</si>
  <si>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</si>
  <si>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</si>
  <si>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</si>
  <si>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</si>
  <si>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</si>
  <si>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</si>
  <si>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</si>
  <si>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</si>
  <si>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</si>
  <si>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</si>
  <si>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</si>
  <si>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</si>
  <si>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</si>
  <si>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</si>
  <si>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</si>
  <si>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</si>
  <si>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</si>
  <si>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</si>
  <si>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</si>
  <si>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</si>
  <si>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</si>
  <si>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</si>
  <si>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</si>
  <si>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</si>
  <si>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</si>
  <si>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</si>
  <si>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</si>
  <si>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</si>
  <si>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</si>
  <si>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</si>
  <si>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</si>
  <si>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</si>
  <si>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</si>
  <si>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</si>
  <si>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</si>
  <si>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</si>
  <si>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</si>
  <si>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</si>
  <si>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</si>
  <si>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</si>
  <si>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</si>
  <si>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</si>
  <si>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</si>
  <si>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</si>
  <si>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</si>
  <si>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</si>
  <si>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</si>
  <si>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</si>
  <si>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</si>
  <si>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</si>
  <si>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</si>
  <si>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</si>
  <si>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</si>
  <si>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</si>
  <si>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</si>
  <si>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</si>
  <si>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</si>
  <si>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</si>
  <si>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</si>
  <si>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</si>
  <si>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</si>
  <si>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</si>
  <si>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</si>
  <si>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</si>
  <si>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</si>
  <si>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</si>
  <si>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</si>
  <si>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</si>
  <si>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</si>
  <si>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</si>
  <si>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</si>
  <si>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</si>
  <si>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</si>
  <si>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</si>
  <si>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</si>
  <si>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</si>
  <si>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</si>
  <si>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</si>
  <si>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</si>
  <si>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</si>
  <si>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</si>
  <si>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</si>
  <si>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</si>
  <si>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</si>
  <si>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</si>
  <si>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</si>
  <si>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</si>
  <si>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</si>
  <si>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</si>
  <si>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</si>
  <si>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</si>
  <si>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</si>
  <si>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</si>
  <si>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</si>
  <si>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</si>
  <si>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</si>
  <si>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</si>
  <si>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</si>
  <si>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</si>
  <si>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</si>
  <si>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</si>
  <si>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</si>
  <si>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</si>
  <si>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</si>
  <si>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</si>
  <si>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</si>
  <si>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</si>
  <si>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</si>
  <si>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</si>
  <si>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</si>
  <si>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</si>
  <si>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</si>
  <si>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</si>
  <si>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</si>
  <si>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</si>
  <si>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</si>
  <si>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</si>
  <si>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</si>
  <si>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</si>
  <si>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</si>
  <si>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</si>
  <si>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</si>
  <si>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</si>
  <si>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</si>
  <si>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</si>
  <si>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</si>
  <si>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</si>
  <si>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</si>
  <si>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</si>
  <si>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</si>
  <si>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</si>
  <si>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</si>
  <si>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</si>
  <si>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</si>
  <si>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</si>
  <si>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</si>
  <si>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</si>
  <si>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</si>
  <si>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</si>
  <si>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</si>
  <si>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</si>
  <si>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</si>
  <si>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</si>
  <si>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</si>
  <si>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</si>
  <si>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</si>
  <si>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</si>
  <si>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</si>
  <si>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</si>
  <si>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</si>
  <si>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</si>
  <si>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</si>
  <si>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</si>
  <si>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</si>
  <si>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</si>
  <si>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</si>
  <si>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</si>
  <si>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</si>
  <si>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</si>
  <si>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</si>
  <si>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</si>
  <si>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</si>
  <si>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</si>
  <si>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</si>
  <si>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</si>
  <si>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</si>
  <si>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</si>
  <si>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</si>
  <si>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</si>
  <si>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</si>
  <si>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</si>
  <si>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</si>
  <si>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</si>
  <si>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</si>
  <si>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</si>
  <si>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</si>
  <si>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</si>
  <si>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</si>
  <si>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</si>
  <si>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</si>
  <si>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</si>
  <si>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</si>
  <si>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</si>
  <si>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</si>
  <si>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</si>
  <si>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</si>
  <si>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</si>
  <si>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</si>
  <si>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</si>
  <si>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</si>
  <si>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</si>
  <si>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</si>
  <si>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</si>
  <si>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</si>
  <si>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</si>
  <si>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</si>
  <si>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</si>
  <si>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</si>
  <si>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</si>
  <si>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</si>
  <si>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</si>
  <si>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</si>
  <si>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</si>
  <si>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</si>
  <si>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</si>
  <si>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</si>
  <si>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</si>
  <si>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</si>
  <si>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</si>
  <si>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</si>
  <si>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</si>
  <si>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</si>
  <si>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</si>
  <si>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</si>
  <si>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</si>
  <si>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</si>
  <si>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</si>
  <si>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</si>
  <si>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</si>
  <si>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</si>
  <si>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</si>
  <si>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</si>
  <si>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</si>
  <si>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</si>
  <si>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</si>
  <si>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</si>
  <si>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</si>
  <si>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</si>
  <si>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</si>
  <si>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</si>
  <si>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</si>
  <si>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</si>
  <si>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</si>
  <si>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</si>
  <si>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</si>
  <si>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</si>
  <si>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</si>
  <si>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</si>
  <si>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</si>
  <si>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</si>
  <si>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</si>
  <si>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</si>
  <si>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</si>
  <si>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</si>
  <si>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</si>
  <si>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</si>
  <si>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</si>
  <si>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</si>
  <si>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</si>
  <si>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</si>
  <si>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</si>
  <si>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</si>
  <si>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</si>
  <si>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</si>
  <si>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</si>
  <si>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</si>
  <si>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</si>
  <si>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</si>
  <si>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</si>
  <si>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</si>
  <si>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</si>
  <si>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</si>
  <si>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</si>
  <si>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</si>
  <si>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</si>
  <si>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</si>
  <si>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</si>
  <si>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</si>
  <si>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</si>
  <si>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</si>
  <si>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</si>
  <si>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</si>
  <si>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</si>
  <si>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</si>
  <si>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</si>
  <si>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</si>
  <si>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</si>
  <si>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</si>
  <si>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</si>
  <si>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</si>
  <si>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</si>
  <si>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</si>
  <si>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</si>
  <si>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</si>
  <si>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</si>
  <si>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</si>
  <si>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</si>
  <si>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</si>
  <si>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</si>
  <si>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</si>
  <si>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</si>
  <si>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</si>
  <si>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</si>
  <si>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</si>
  <si>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</si>
  <si>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</si>
  <si>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</si>
  <si>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</si>
  <si>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</si>
  <si>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</si>
  <si>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</si>
  <si>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</si>
  <si>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</si>
  <si>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</si>
  <si>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</si>
  <si>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</si>
  <si>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</si>
  <si>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</si>
  <si>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</si>
  <si>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</si>
  <si>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</si>
  <si>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</si>
  <si>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</si>
  <si>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</si>
  <si>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</si>
  <si>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</si>
  <si>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</si>
  <si>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</si>
  <si>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</si>
  <si>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</si>
  <si>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</si>
  <si>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</si>
  <si>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</si>
  <si>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</si>
  <si>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</si>
  <si>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</si>
  <si>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</si>
  <si>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</si>
  <si>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</si>
  <si>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</si>
  <si>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</si>
  <si>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</si>
  <si>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</si>
  <si>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</si>
  <si>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</si>
  <si>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</si>
  <si>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</si>
  <si>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</si>
  <si>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</si>
  <si>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</si>
  <si>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</si>
  <si>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</si>
  <si>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</si>
  <si>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</si>
  <si>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</si>
  <si>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</si>
  <si>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</si>
  <si>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</si>
  <si>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</si>
  <si>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</si>
  <si>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</si>
  <si>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</si>
  <si>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</si>
  <si>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</si>
  <si>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</si>
  <si>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</si>
  <si>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</si>
  <si>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</si>
  <si>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</si>
  <si>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</si>
  <si>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</si>
  <si>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</si>
  <si>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</si>
  <si>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</si>
  <si>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</si>
  <si>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</si>
  <si>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</si>
  <si>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</si>
  <si>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</si>
  <si>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</si>
  <si>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</si>
  <si>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</si>
  <si>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</si>
  <si>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</si>
  <si>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</si>
  <si>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</si>
  <si>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</si>
  <si>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</si>
  <si>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</si>
  <si>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</si>
  <si>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</si>
  <si>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</si>
  <si>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</si>
  <si>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</si>
  <si>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</si>
  <si>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</si>
  <si>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</si>
  <si>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</si>
  <si>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</si>
  <si>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</si>
  <si>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</si>
  <si>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</si>
  <si>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</si>
  <si>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</si>
  <si>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</si>
  <si>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</si>
  <si>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</si>
  <si>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</si>
  <si>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</si>
  <si>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</si>
  <si>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</si>
  <si>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</si>
  <si>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</si>
  <si>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</si>
  <si>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</si>
  <si>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</si>
  <si>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</si>
  <si>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</si>
  <si>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</si>
  <si>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</si>
  <si>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</si>
  <si>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</si>
  <si>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</si>
  <si>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</si>
  <si>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</si>
  <si>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</si>
  <si>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</si>
  <si>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</si>
  <si>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</si>
  <si>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</si>
  <si>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</si>
  <si>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</si>
  <si>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</si>
  <si>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</si>
  <si>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</si>
  <si>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</si>
  <si>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</si>
  <si>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</si>
  <si>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</si>
  <si>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</si>
  <si>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</si>
  <si>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</si>
  <si>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</si>
  <si>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</si>
  <si>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</si>
  <si>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</si>
  <si>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</si>
  <si>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</si>
  <si>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</si>
  <si>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</si>
  <si>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</si>
  <si>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</si>
  <si>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</si>
  <si>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</si>
  <si>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</si>
  <si>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</si>
  <si>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</si>
  <si>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</si>
  <si>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</si>
  <si>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</si>
  <si>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</si>
  <si>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</si>
  <si>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</si>
  <si>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</si>
  <si>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</si>
  <si>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</si>
  <si>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</si>
  <si>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</si>
  <si>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</si>
  <si>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</si>
  <si>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</si>
  <si>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</si>
  <si>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</si>
  <si>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</si>
  <si>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</si>
  <si>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</si>
  <si>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</si>
  <si>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</si>
  <si>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</si>
  <si>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</si>
  <si>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</si>
  <si>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</si>
  <si>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</si>
  <si>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</si>
  <si>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</si>
  <si>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</si>
  <si>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</si>
  <si>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</si>
  <si>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</si>
  <si>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</si>
  <si>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</si>
  <si>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</si>
  <si>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</si>
  <si>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</si>
  <si>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</si>
  <si>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</si>
  <si>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</si>
  <si>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</si>
  <si>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</si>
  <si>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</si>
  <si>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</si>
  <si>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</si>
  <si>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</si>
  <si>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</si>
  <si>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</si>
  <si>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</si>
  <si>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</si>
  <si>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</si>
  <si>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</si>
  <si>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</si>
  <si>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</si>
  <si>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</si>
  <si>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</si>
  <si>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</si>
  <si>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</si>
  <si>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</si>
  <si>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</si>
  <si>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</si>
  <si>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</si>
  <si>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</si>
  <si>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</si>
  <si>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</si>
  <si>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</si>
  <si>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</si>
  <si>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</si>
  <si>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</si>
  <si>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</si>
  <si>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</si>
  <si>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</si>
  <si>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</si>
  <si>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</si>
  <si>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</si>
  <si>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</si>
  <si>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</si>
  <si>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</si>
  <si>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</si>
  <si>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</si>
  <si>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</si>
  <si>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</si>
  <si>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</si>
  <si>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</si>
  <si>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</si>
  <si>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</si>
  <si>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</si>
  <si>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</si>
  <si>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</si>
  <si>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</si>
  <si>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</si>
  <si>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</si>
  <si>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</si>
  <si>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</si>
  <si>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</si>
  <si>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</si>
  <si>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</si>
  <si>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</si>
  <si>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</si>
  <si>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</si>
  <si>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</si>
  <si>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</si>
  <si>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</si>
  <si>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</si>
  <si>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</si>
  <si>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</si>
  <si>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</si>
  <si>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</si>
  <si>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</si>
  <si>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</si>
  <si>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</si>
  <si>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</si>
  <si>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</si>
  <si>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</si>
  <si>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</si>
  <si>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</si>
  <si>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</si>
  <si>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</si>
  <si>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</si>
  <si>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</si>
  <si>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</si>
  <si>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</si>
  <si>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</si>
  <si>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</si>
  <si>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</si>
  <si>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</si>
  <si>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</si>
  <si>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</si>
  <si>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</si>
  <si>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</si>
  <si>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</si>
  <si>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</si>
  <si>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</si>
  <si>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</si>
  <si>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</si>
  <si>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</si>
  <si>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</si>
  <si>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</si>
  <si>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</si>
  <si>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</si>
  <si>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</si>
  <si>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</si>
  <si>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</si>
  <si>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</si>
  <si>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</si>
  <si>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</si>
  <si>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</si>
  <si>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</si>
  <si>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</si>
  <si>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</si>
  <si>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</si>
  <si>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</si>
  <si>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</si>
  <si>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</si>
  <si>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</si>
  <si>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</si>
  <si>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</si>
  <si>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</si>
  <si>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</si>
  <si>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</si>
  <si>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</si>
  <si>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</si>
  <si>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</si>
  <si>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</si>
  <si>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</si>
  <si>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</si>
  <si>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</si>
  <si>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</si>
  <si>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</si>
  <si>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</si>
  <si>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</si>
  <si>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</si>
  <si>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</si>
  <si>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</si>
  <si>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</si>
  <si>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</si>
  <si>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</si>
  <si>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</si>
  <si>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</si>
  <si>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</si>
  <si>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</si>
  <si>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</si>
  <si>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</si>
  <si>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</si>
  <si>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</si>
  <si>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</si>
  <si>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</si>
  <si>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</si>
  <si>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</si>
  <si>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</si>
  <si>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</si>
  <si>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</si>
  <si>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</si>
  <si>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</si>
  <si>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</si>
  <si>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</si>
  <si>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</si>
  <si>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</si>
  <si>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</si>
  <si>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</si>
  <si>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</si>
  <si>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</si>
  <si>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</si>
  <si>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</si>
  <si>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</si>
  <si>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</si>
  <si>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</si>
  <si>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</si>
  <si>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</si>
  <si>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</si>
  <si>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</si>
  <si>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</si>
  <si>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</si>
  <si>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</si>
  <si>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</si>
  <si>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</si>
  <si>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</si>
  <si>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</si>
  <si>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</si>
  <si>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</si>
  <si>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</si>
  <si>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</si>
  <si>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</si>
  <si>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</si>
  <si>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</si>
  <si>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</si>
  <si>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</si>
  <si>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</si>
  <si>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</si>
  <si>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</si>
  <si>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</si>
  <si>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</si>
  <si>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</si>
  <si>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</si>
  <si>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</si>
  <si>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</si>
  <si>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</si>
  <si>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</si>
  <si>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</si>
  <si>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</si>
  <si>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</si>
  <si>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</si>
  <si>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</si>
  <si>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</si>
  <si>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</si>
  <si>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</si>
  <si>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</si>
  <si>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</si>
  <si>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</si>
  <si>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</si>
  <si>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</si>
  <si>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</si>
  <si>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</si>
  <si>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</si>
  <si>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</si>
  <si>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</si>
  <si>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</si>
  <si>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</si>
  <si>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</si>
  <si>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</si>
  <si>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</si>
  <si>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</si>
  <si>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</si>
  <si>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</si>
  <si>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</si>
  <si>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</si>
  <si>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</si>
  <si>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</si>
  <si>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</si>
  <si>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</si>
  <si>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</si>
  <si>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</si>
  <si>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</si>
  <si>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</si>
  <si>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</si>
  <si>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</si>
  <si>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</si>
  <si>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</si>
  <si>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</si>
  <si>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</si>
  <si>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</si>
  <si>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</si>
  <si>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</si>
  <si>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</si>
  <si>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</si>
  <si>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</si>
  <si>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</si>
  <si>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</si>
  <si>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</si>
  <si>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</si>
  <si>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</si>
  <si>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</si>
  <si>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</si>
  <si>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</si>
  <si>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</si>
  <si>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</si>
  <si>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</si>
  <si>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</si>
  <si>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</si>
  <si>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</si>
  <si>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</si>
  <si>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</si>
  <si>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</si>
  <si>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</si>
  <si>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</si>
  <si>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</si>
  <si>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</si>
  <si>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</si>
  <si>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</si>
  <si>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</si>
  <si>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</si>
  <si>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</si>
  <si>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</si>
  <si>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</si>
  <si>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</si>
  <si>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</si>
  <si>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</si>
  <si>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</si>
  <si>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</si>
  <si>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</si>
  <si>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</si>
  <si>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</si>
  <si>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</si>
  <si>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</si>
  <si>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</si>
  <si>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</si>
  <si>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</si>
  <si>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</si>
  <si>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</si>
  <si>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</si>
  <si>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</si>
  <si>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</si>
  <si>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</si>
  <si>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</si>
  <si>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</si>
  <si>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</si>
  <si>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</si>
  <si>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</si>
  <si>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</si>
  <si>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</si>
  <si>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</si>
  <si>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</si>
  <si>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</si>
  <si>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</si>
  <si>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</si>
  <si>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</si>
  <si>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</si>
  <si>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</si>
  <si>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</si>
  <si>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</si>
  <si>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</si>
  <si>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</si>
  <si>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</si>
  <si>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</si>
  <si>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</si>
  <si>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</si>
  <si>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</si>
  <si>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</si>
  <si>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</si>
  <si>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</si>
  <si>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</si>
  <si>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</si>
  <si>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</si>
  <si>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</si>
  <si>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</si>
  <si>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</si>
  <si>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</si>
  <si>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</si>
  <si>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</si>
  <si>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</si>
  <si>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</si>
  <si>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</si>
  <si>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</si>
  <si>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</si>
  <si>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</si>
  <si>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</si>
  <si>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</si>
  <si>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</si>
  <si>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</si>
  <si>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</si>
  <si>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</si>
  <si>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</si>
  <si>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</si>
  <si>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</si>
  <si>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</si>
  <si>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</si>
  <si>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</si>
  <si>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</si>
  <si>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</si>
  <si>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</si>
  <si>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</si>
  <si>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</si>
  <si>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</si>
  <si>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</si>
  <si>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</si>
  <si>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</si>
  <si>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</si>
  <si>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</si>
  <si>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</si>
  <si>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</si>
  <si>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</si>
  <si>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</si>
  <si>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</si>
  <si>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</si>
  <si>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</si>
  <si>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</si>
  <si>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</si>
  <si>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</si>
  <si>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</si>
  <si>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</si>
  <si>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</si>
  <si>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</si>
  <si>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</si>
  <si>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</si>
  <si>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</si>
  <si>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</si>
  <si>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</si>
  <si>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</si>
  <si>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</si>
  <si>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</si>
  <si>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</si>
  <si>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</si>
  <si>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</si>
  <si>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</si>
  <si>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</si>
  <si>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</si>
  <si>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</si>
  <si>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</si>
  <si>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</si>
  <si>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</si>
  <si>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</si>
  <si>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</si>
  <si>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</si>
  <si>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</si>
  <si>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</si>
  <si>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</si>
  <si>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</si>
  <si>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</si>
  <si>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</si>
  <si>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</si>
  <si>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</si>
  <si>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</si>
  <si>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</si>
  <si>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</si>
  <si>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</si>
  <si>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</si>
  <si>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</si>
  <si>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</si>
  <si>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</si>
  <si>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</si>
  <si>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</si>
  <si>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</si>
  <si>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</si>
  <si>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</si>
  <si>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</si>
  <si>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</si>
  <si>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</si>
  <si>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</si>
  <si>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</si>
  <si>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</si>
  <si>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</si>
  <si>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</si>
  <si>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</si>
  <si>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</si>
  <si>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</si>
  <si>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</si>
  <si>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</si>
  <si>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</si>
  <si>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</si>
  <si>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</si>
  <si>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</si>
  <si>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</si>
  <si>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</si>
  <si>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</si>
  <si>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</si>
  <si>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</si>
  <si>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</si>
  <si>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</si>
  <si>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</si>
  <si>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</si>
  <si>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</si>
  <si>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</si>
  <si>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</si>
  <si>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</si>
  <si>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</si>
  <si>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</si>
  <si>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</si>
  <si>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</si>
  <si>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</si>
  <si>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</si>
  <si>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</si>
  <si>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</si>
  <si>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</si>
  <si>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</si>
  <si>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</si>
  <si>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</si>
  <si>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</si>
  <si>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</si>
  <si>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</si>
  <si>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</si>
  <si>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</si>
  <si>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</si>
  <si>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</si>
  <si>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</si>
  <si>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</si>
  <si>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</si>
  <si>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</si>
  <si>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</si>
  <si>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</si>
  <si>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</si>
  <si>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</si>
  <si>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</si>
  <si>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</si>
  <si>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</si>
  <si>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</si>
  <si>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</si>
  <si>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</si>
  <si>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</si>
  <si>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</si>
  <si>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</si>
  <si>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</si>
  <si>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</si>
  <si>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</si>
  <si>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</si>
  <si>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</si>
  <si>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</si>
  <si>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</si>
  <si>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</si>
  <si>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</si>
  <si>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</si>
  <si>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</si>
  <si>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</si>
  <si>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</si>
  <si>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</si>
  <si>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</si>
  <si>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</si>
  <si>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</si>
  <si>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</si>
  <si>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</si>
  <si>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</si>
  <si>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</si>
  <si>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</si>
  <si>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</si>
  <si>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</si>
  <si>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</si>
  <si>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</si>
  <si>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</si>
  <si>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</si>
  <si>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</si>
  <si>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</si>
  <si>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</si>
  <si>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</si>
  <si>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</si>
  <si>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</si>
  <si>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</si>
  <si>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</si>
  <si>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</si>
  <si>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</si>
  <si>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</si>
  <si>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</si>
  <si>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</si>
  <si>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</si>
  <si>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</si>
  <si>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</si>
  <si>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</si>
  <si>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</si>
  <si>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</si>
  <si>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</si>
  <si>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</si>
  <si>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</si>
  <si>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</si>
  <si>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</si>
  <si>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</si>
  <si>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</si>
  <si>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</si>
  <si>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</si>
  <si>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</si>
  <si>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</si>
  <si>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</si>
  <si>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</si>
  <si>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</si>
  <si>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</si>
  <si>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</si>
  <si>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</si>
  <si>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</si>
  <si>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</si>
  <si>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</si>
  <si>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</si>
  <si>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</si>
  <si>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</si>
  <si>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</si>
  <si>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</si>
  <si>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</si>
  <si>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</si>
  <si>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</si>
  <si>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</si>
  <si>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</si>
  <si>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</si>
  <si>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</si>
  <si>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</si>
  <si>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</si>
  <si>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</si>
  <si>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</si>
  <si>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</si>
  <si>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</si>
  <si>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</si>
  <si>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</si>
  <si>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</si>
  <si>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</si>
  <si>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</si>
  <si>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</si>
  <si>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</si>
  <si>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</si>
  <si>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</si>
  <si>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</si>
  <si>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</si>
  <si>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</si>
  <si>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</si>
  <si>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</si>
  <si>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</si>
  <si>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</si>
  <si>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</si>
  <si>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</si>
  <si>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</si>
  <si>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</si>
  <si>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</si>
  <si>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</si>
  <si>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</si>
  <si>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</si>
  <si>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</si>
  <si>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</si>
  <si>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</si>
  <si>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</si>
  <si>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</si>
  <si>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</si>
  <si>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</si>
  <si>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</si>
  <si>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</si>
  <si>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</si>
  <si>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</si>
  <si>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</si>
  <si>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</si>
  <si>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</si>
  <si>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</si>
  <si>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</si>
  <si>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</si>
  <si>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</si>
  <si>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</si>
  <si>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</si>
  <si>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</si>
  <si>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</si>
  <si>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</si>
  <si>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</si>
  <si>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</si>
  <si>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</si>
  <si>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</si>
  <si>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</si>
  <si>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</si>
  <si>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</si>
  <si>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</si>
  <si>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</si>
  <si>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</si>
  <si>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</si>
  <si>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</si>
  <si>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</si>
  <si>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</si>
  <si>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</si>
  <si>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</si>
  <si>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</si>
  <si>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</si>
  <si>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</si>
  <si>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</si>
  <si>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</si>
  <si>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</si>
  <si>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</si>
  <si>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</si>
  <si>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</si>
  <si>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</si>
  <si>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</si>
  <si>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</si>
  <si>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</si>
  <si>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</si>
  <si>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</si>
  <si>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</si>
  <si>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</si>
  <si>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</si>
  <si>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</si>
  <si>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</si>
  <si>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</si>
  <si>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</si>
  <si>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</si>
  <si>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</si>
  <si>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</si>
  <si>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</si>
  <si>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</si>
  <si>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</si>
  <si>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</si>
  <si>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</si>
  <si>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</si>
  <si>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</si>
  <si>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</si>
  <si>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</si>
  <si>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</si>
  <si>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</si>
  <si>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</si>
  <si>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</si>
  <si>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</si>
  <si>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</si>
  <si>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</si>
  <si>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</si>
  <si>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</si>
  <si>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</si>
  <si>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</si>
  <si>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</si>
  <si>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</si>
  <si>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</si>
  <si>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</si>
  <si>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</si>
  <si>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</si>
  <si>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</si>
  <si>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</si>
  <si>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</si>
  <si>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</si>
  <si>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</si>
  <si>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</si>
  <si>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</si>
  <si>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</si>
  <si>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</si>
  <si>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</si>
  <si>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</si>
  <si>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</si>
  <si>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</si>
  <si>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</si>
  <si>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</si>
  <si>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</si>
  <si>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</si>
  <si>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</si>
  <si>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</si>
  <si>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</si>
  <si>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</si>
  <si>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</si>
  <si>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</si>
  <si>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</si>
  <si>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</si>
  <si>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</si>
  <si>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</si>
  <si>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</si>
  <si>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</si>
  <si>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</si>
  <si>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</si>
  <si>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</si>
  <si>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</si>
  <si>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</si>
  <si>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</si>
  <si>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</si>
  <si>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</si>
  <si>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</si>
  <si>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</si>
  <si>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</si>
  <si>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</si>
  <si>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</si>
  <si>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</si>
  <si>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</si>
  <si>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</si>
  <si>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</si>
  <si>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</si>
  <si>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</si>
  <si>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</si>
  <si>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</si>
  <si>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</si>
  <si>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</si>
  <si>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</si>
  <si>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</si>
  <si>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</si>
  <si>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</si>
  <si>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</si>
  <si>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</si>
  <si>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</si>
  <si>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</si>
  <si>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</si>
  <si>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</si>
  <si>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</si>
  <si>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</si>
  <si>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</si>
  <si>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</si>
  <si>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</si>
  <si>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</si>
  <si>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</si>
  <si>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</si>
  <si>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</si>
  <si>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</si>
  <si>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</si>
  <si>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</si>
  <si>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</si>
  <si>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</si>
  <si>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</si>
  <si>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</si>
  <si>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</si>
  <si>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</si>
  <si>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</si>
  <si>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</si>
  <si>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</si>
  <si>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</si>
  <si>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</si>
  <si>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</si>
  <si>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</si>
  <si>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</si>
  <si>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</si>
  <si>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</si>
  <si>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</si>
  <si>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</si>
  <si>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</si>
  <si>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</si>
  <si>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</si>
  <si>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</si>
  <si>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</si>
  <si>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</si>
  <si>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</si>
  <si>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</si>
  <si>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</si>
  <si>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</si>
  <si>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</si>
  <si>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</si>
  <si>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</si>
  <si>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</si>
  <si>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</si>
  <si>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</si>
  <si>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</si>
  <si>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</si>
  <si>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</si>
  <si>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</si>
  <si>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</si>
  <si>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</si>
  <si>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</si>
  <si>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</si>
  <si>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</si>
  <si>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</si>
  <si>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</si>
  <si>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</si>
  <si>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</si>
  <si>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</si>
  <si>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</si>
  <si>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</si>
  <si>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</si>
  <si>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</si>
  <si>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</si>
  <si>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</si>
  <si>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</si>
  <si>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</si>
  <si>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</si>
  <si>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</si>
  <si>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</si>
  <si>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</si>
  <si>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</si>
  <si>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</si>
  <si>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</si>
  <si>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</si>
  <si>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</si>
  <si>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</si>
  <si>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</si>
  <si>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</si>
  <si>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</si>
  <si>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</si>
  <si>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</si>
  <si>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</si>
  <si>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</si>
  <si>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</si>
  <si>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</si>
  <si>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</si>
  <si>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</si>
  <si>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</si>
  <si>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</si>
  <si>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</si>
  <si>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</si>
  <si>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</si>
  <si>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</si>
  <si>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</si>
  <si>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</si>
  <si>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</si>
  <si>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</si>
  <si>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</si>
  <si>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</si>
  <si>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</si>
  <si>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</si>
  <si>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</si>
  <si>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</si>
  <si>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</si>
  <si>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</si>
  <si>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</si>
  <si>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</si>
  <si>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</si>
  <si>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</si>
  <si>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</si>
  <si>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</si>
  <si>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</si>
  <si>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</si>
  <si>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</si>
  <si>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</si>
  <si>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</si>
  <si>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</si>
  <si>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</si>
  <si>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</si>
  <si>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</si>
  <si>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</si>
  <si>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</si>
  <si>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</si>
  <si>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</si>
  <si>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</si>
  <si>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</si>
  <si>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</si>
  <si>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</si>
  <si>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</si>
  <si>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</si>
  <si>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</si>
  <si>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</si>
  <si>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</si>
  <si>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</si>
  <si>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</si>
  <si>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</si>
  <si>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</si>
  <si>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</si>
  <si>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</si>
  <si>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</si>
  <si>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</si>
  <si>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</si>
  <si>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</si>
  <si>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</si>
  <si>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</si>
  <si>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</si>
  <si>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</si>
  <si>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</si>
  <si>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</si>
  <si>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</si>
  <si>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</si>
  <si>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</si>
  <si>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</si>
  <si>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</si>
  <si>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</si>
  <si>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</si>
  <si>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</si>
  <si>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</si>
  <si>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</si>
  <si>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</si>
  <si>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</si>
  <si>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</si>
  <si>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</si>
  <si>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</si>
  <si>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</si>
  <si>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</si>
  <si>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</si>
  <si>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</si>
  <si>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</si>
  <si>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</si>
  <si>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</si>
  <si>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Rendimiento agrícola a escala regional || Chile || 2019-2020</t>
  </si>
  <si>
    <t>Rendimiento agrícola por producto || Chile || 2019-2020</t>
  </si>
  <si>
    <t>Rendimiento agrícola a escala regional || Chile || 1979-2020</t>
  </si>
  <si>
    <t>Rendimiento agrícola por producto || Chile || 1979-2020</t>
  </si>
  <si>
    <t>Periodo 1979-2020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</si>
</sst>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0" fillId="0" borderId="13" xfId="0" applyFont="1" applyBorder="1"/>
    <xf numFmtId="0" fontId="2" fillId="3" borderId="13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/>
    </xf>
  </cellXfs>
  <cellStyles count="1">
    <cellStyle name="Normal" xfId="0" builtinId="0"/>
  </cellStyles>
  <dxfs count="1319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3.758116666664" createdVersion="7" refreshedVersion="7" minRefreshableVersion="3" recordCount="373" xr:uid="{6BBD59E3-1C60-4035-B65A-A12D5019760E}">
  <cacheSource type="worksheet">
    <worksheetSource ref="A1:C4843" sheet="BD"/>
  </cacheSource>
  <cacheFields count="3">
    <cacheField name="Cod_región" numFmtId="0">
      <sharedItems containsString="0" containsBlank="1" containsNumber="1" containsInteger="1" minValue="4" maxValue="16"/>
    </cacheField>
    <cacheField name="Región" numFmtId="0">
      <sharedItems containsBlank="1"/>
    </cacheField>
    <cacheField name="Id_cultivo" numFmtId="0">
      <sharedItems containsString="0" containsBlank="1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">
  <r>
    <n v="4"/>
    <s v="Coquimbo"/>
    <n v="1"/>
  </r>
  <r>
    <n v="4"/>
    <s v="Coquimbo"/>
    <n v="2"/>
  </r>
  <r>
    <n v="4"/>
    <s v="Coquimbo"/>
    <n v="3"/>
  </r>
  <r>
    <n v="4"/>
    <s v="Coquimbo"/>
    <n v="4"/>
  </r>
  <r>
    <n v="4"/>
    <s v="Coquimbo"/>
    <n v="5"/>
  </r>
  <r>
    <n v="4"/>
    <s v="Coquimbo"/>
    <n v="6"/>
  </r>
  <r>
    <n v="4"/>
    <s v="Coquimbo"/>
    <n v="7"/>
  </r>
  <r>
    <n v="4"/>
    <s v="Coquimbo"/>
    <n v="8"/>
  </r>
  <r>
    <n v="4"/>
    <s v="Coquimbo"/>
    <n v="9"/>
  </r>
  <r>
    <n v="4"/>
    <s v="Coquimbo"/>
    <n v="10"/>
  </r>
  <r>
    <n v="4"/>
    <s v="Coquimbo"/>
    <n v="11"/>
  </r>
  <r>
    <n v="4"/>
    <s v="Coquimbo"/>
    <n v="12"/>
  </r>
  <r>
    <n v="4"/>
    <s v="Coquimbo"/>
    <n v="13"/>
  </r>
  <r>
    <n v="4"/>
    <s v="Coquimbo"/>
    <n v="14"/>
  </r>
  <r>
    <n v="4"/>
    <s v="Coquimbo"/>
    <n v="15"/>
  </r>
  <r>
    <n v="4"/>
    <s v="Coquimbo"/>
    <n v="19"/>
  </r>
  <r>
    <n v="4"/>
    <s v="Coquimbo"/>
    <n v="16"/>
  </r>
  <r>
    <n v="4"/>
    <s v="Coquimbo"/>
    <n v="17"/>
  </r>
  <r>
    <n v="4"/>
    <s v="Coquimbo"/>
    <n v="18"/>
  </r>
  <r>
    <n v="4"/>
    <s v="Coquimbo"/>
    <n v="20"/>
  </r>
  <r>
    <n v="4"/>
    <s v="Coquimbo"/>
    <n v="21"/>
  </r>
  <r>
    <n v="4"/>
    <s v="Coquimbo"/>
    <n v="22"/>
  </r>
  <r>
    <n v="4"/>
    <s v="Coquimbo"/>
    <n v="23"/>
  </r>
  <r>
    <n v="4"/>
    <s v="Coquimbo"/>
    <n v="24"/>
  </r>
  <r>
    <n v="4"/>
    <s v="Coquimbo"/>
    <n v="25"/>
  </r>
  <r>
    <n v="4"/>
    <s v="Coquimbo"/>
    <n v="26"/>
  </r>
  <r>
    <n v="4"/>
    <s v="Coquimbo"/>
    <n v="27"/>
  </r>
  <r>
    <n v="4"/>
    <s v="Coquimbo"/>
    <n v="28"/>
  </r>
  <r>
    <n v="4"/>
    <s v="Coquimbo"/>
    <n v="29"/>
  </r>
  <r>
    <n v="4"/>
    <s v="Coquimbo"/>
    <n v="30"/>
  </r>
  <r>
    <n v="4"/>
    <s v="Coquimbo"/>
    <n v="31"/>
  </r>
  <r>
    <n v="5"/>
    <s v="Valparaíso"/>
    <n v="1"/>
  </r>
  <r>
    <n v="5"/>
    <s v="Valparaíso"/>
    <n v="2"/>
  </r>
  <r>
    <n v="5"/>
    <s v="Valparaíso"/>
    <n v="3"/>
  </r>
  <r>
    <n v="5"/>
    <s v="Valparaíso"/>
    <n v="4"/>
  </r>
  <r>
    <n v="5"/>
    <s v="Valparaíso"/>
    <n v="5"/>
  </r>
  <r>
    <n v="5"/>
    <s v="Valparaíso"/>
    <n v="6"/>
  </r>
  <r>
    <n v="5"/>
    <s v="Valparaíso"/>
    <n v="7"/>
  </r>
  <r>
    <n v="5"/>
    <s v="Valparaíso"/>
    <n v="8"/>
  </r>
  <r>
    <n v="5"/>
    <s v="Valparaíso"/>
    <n v="9"/>
  </r>
  <r>
    <n v="5"/>
    <s v="Valparaíso"/>
    <n v="10"/>
  </r>
  <r>
    <n v="5"/>
    <s v="Valparaíso"/>
    <n v="11"/>
  </r>
  <r>
    <n v="5"/>
    <s v="Valparaíso"/>
    <n v="12"/>
  </r>
  <r>
    <n v="5"/>
    <s v="Valparaíso"/>
    <n v="13"/>
  </r>
  <r>
    <n v="5"/>
    <s v="Valparaíso"/>
    <n v="14"/>
  </r>
  <r>
    <n v="5"/>
    <s v="Valparaíso"/>
    <n v="15"/>
  </r>
  <r>
    <n v="5"/>
    <s v="Valparaíso"/>
    <n v="19"/>
  </r>
  <r>
    <n v="5"/>
    <s v="Valparaíso"/>
    <n v="16"/>
  </r>
  <r>
    <n v="5"/>
    <s v="Valparaíso"/>
    <n v="17"/>
  </r>
  <r>
    <n v="5"/>
    <s v="Valparaíso"/>
    <n v="18"/>
  </r>
  <r>
    <n v="5"/>
    <s v="Valparaíso"/>
    <n v="20"/>
  </r>
  <r>
    <n v="5"/>
    <s v="Valparaíso"/>
    <n v="21"/>
  </r>
  <r>
    <n v="5"/>
    <s v="Valparaíso"/>
    <n v="22"/>
  </r>
  <r>
    <n v="5"/>
    <s v="Valparaíso"/>
    <n v="23"/>
  </r>
  <r>
    <n v="5"/>
    <s v="Valparaíso"/>
    <n v="24"/>
  </r>
  <r>
    <n v="5"/>
    <s v="Valparaíso"/>
    <n v="25"/>
  </r>
  <r>
    <n v="5"/>
    <s v="Valparaíso"/>
    <n v="26"/>
  </r>
  <r>
    <n v="5"/>
    <s v="Valparaíso"/>
    <n v="27"/>
  </r>
  <r>
    <n v="5"/>
    <s v="Valparaíso"/>
    <n v="28"/>
  </r>
  <r>
    <n v="5"/>
    <s v="Valparaíso"/>
    <n v="29"/>
  </r>
  <r>
    <n v="5"/>
    <s v="Valparaíso"/>
    <n v="30"/>
  </r>
  <r>
    <n v="5"/>
    <s v="Valparaíso"/>
    <n v="31"/>
  </r>
  <r>
    <n v="6"/>
    <s v="O'Higgins"/>
    <n v="1"/>
  </r>
  <r>
    <n v="6"/>
    <s v="O'Higgins"/>
    <n v="2"/>
  </r>
  <r>
    <n v="6"/>
    <s v="O'Higgins"/>
    <n v="3"/>
  </r>
  <r>
    <n v="6"/>
    <s v="O'Higgins"/>
    <n v="4"/>
  </r>
  <r>
    <n v="6"/>
    <s v="O'Higgins"/>
    <n v="5"/>
  </r>
  <r>
    <n v="6"/>
    <s v="O'Higgins"/>
    <n v="6"/>
  </r>
  <r>
    <n v="6"/>
    <s v="O'Higgins"/>
    <n v="7"/>
  </r>
  <r>
    <n v="6"/>
    <s v="O'Higgins"/>
    <n v="8"/>
  </r>
  <r>
    <n v="6"/>
    <s v="O'Higgins"/>
    <n v="9"/>
  </r>
  <r>
    <n v="6"/>
    <s v="O'Higgins"/>
    <n v="10"/>
  </r>
  <r>
    <n v="6"/>
    <s v="O'Higgins"/>
    <n v="11"/>
  </r>
  <r>
    <n v="6"/>
    <s v="O'Higgins"/>
    <n v="12"/>
  </r>
  <r>
    <n v="6"/>
    <s v="O'Higgins"/>
    <n v="13"/>
  </r>
  <r>
    <n v="6"/>
    <s v="O'Higgins"/>
    <n v="14"/>
  </r>
  <r>
    <n v="6"/>
    <s v="O'Higgins"/>
    <n v="15"/>
  </r>
  <r>
    <n v="6"/>
    <s v="O'Higgins"/>
    <n v="19"/>
  </r>
  <r>
    <n v="6"/>
    <s v="O'Higgins"/>
    <n v="16"/>
  </r>
  <r>
    <n v="6"/>
    <s v="O'Higgins"/>
    <n v="17"/>
  </r>
  <r>
    <n v="6"/>
    <s v="O'Higgins"/>
    <n v="18"/>
  </r>
  <r>
    <n v="6"/>
    <s v="O'Higgins"/>
    <n v="20"/>
  </r>
  <r>
    <n v="6"/>
    <s v="O'Higgins"/>
    <n v="21"/>
  </r>
  <r>
    <n v="6"/>
    <s v="O'Higgins"/>
    <n v="22"/>
  </r>
  <r>
    <n v="6"/>
    <s v="O'Higgins"/>
    <n v="23"/>
  </r>
  <r>
    <n v="6"/>
    <s v="O'Higgins"/>
    <n v="24"/>
  </r>
  <r>
    <n v="6"/>
    <s v="O'Higgins"/>
    <n v="25"/>
  </r>
  <r>
    <n v="6"/>
    <s v="O'Higgins"/>
    <n v="26"/>
  </r>
  <r>
    <n v="6"/>
    <s v="O'Higgins"/>
    <n v="27"/>
  </r>
  <r>
    <n v="6"/>
    <s v="O'Higgins"/>
    <n v="28"/>
  </r>
  <r>
    <n v="6"/>
    <s v="O'Higgins"/>
    <n v="29"/>
  </r>
  <r>
    <n v="6"/>
    <s v="O'Higgins"/>
    <n v="30"/>
  </r>
  <r>
    <n v="6"/>
    <s v="O'Higgins"/>
    <n v="31"/>
  </r>
  <r>
    <n v="7"/>
    <s v="Maule"/>
    <n v="1"/>
  </r>
  <r>
    <n v="7"/>
    <s v="Maule"/>
    <n v="2"/>
  </r>
  <r>
    <n v="7"/>
    <s v="Maule"/>
    <n v="3"/>
  </r>
  <r>
    <n v="7"/>
    <s v="Maule"/>
    <n v="4"/>
  </r>
  <r>
    <n v="7"/>
    <s v="Maule"/>
    <n v="5"/>
  </r>
  <r>
    <n v="7"/>
    <s v="Maule"/>
    <n v="6"/>
  </r>
  <r>
    <n v="7"/>
    <s v="Maule"/>
    <n v="7"/>
  </r>
  <r>
    <n v="7"/>
    <s v="Maule"/>
    <n v="8"/>
  </r>
  <r>
    <n v="7"/>
    <s v="Maule"/>
    <n v="9"/>
  </r>
  <r>
    <n v="7"/>
    <s v="Maule"/>
    <n v="10"/>
  </r>
  <r>
    <n v="7"/>
    <s v="Maule"/>
    <n v="11"/>
  </r>
  <r>
    <n v="7"/>
    <s v="Maule"/>
    <n v="12"/>
  </r>
  <r>
    <n v="7"/>
    <s v="Maule"/>
    <n v="13"/>
  </r>
  <r>
    <n v="7"/>
    <s v="Maule"/>
    <n v="14"/>
  </r>
  <r>
    <n v="7"/>
    <s v="Maule"/>
    <n v="15"/>
  </r>
  <r>
    <n v="7"/>
    <s v="Maule"/>
    <n v="19"/>
  </r>
  <r>
    <n v="7"/>
    <s v="Maule"/>
    <n v="16"/>
  </r>
  <r>
    <n v="7"/>
    <s v="Maule"/>
    <n v="17"/>
  </r>
  <r>
    <n v="7"/>
    <s v="Maule"/>
    <n v="18"/>
  </r>
  <r>
    <n v="7"/>
    <s v="Maule"/>
    <n v="20"/>
  </r>
  <r>
    <n v="7"/>
    <s v="Maule"/>
    <n v="21"/>
  </r>
  <r>
    <n v="7"/>
    <s v="Maule"/>
    <n v="22"/>
  </r>
  <r>
    <n v="7"/>
    <s v="Maule"/>
    <n v="23"/>
  </r>
  <r>
    <n v="7"/>
    <s v="Maule"/>
    <n v="24"/>
  </r>
  <r>
    <n v="7"/>
    <s v="Maule"/>
    <n v="25"/>
  </r>
  <r>
    <n v="7"/>
    <s v="Maule"/>
    <n v="26"/>
  </r>
  <r>
    <n v="7"/>
    <s v="Maule"/>
    <n v="27"/>
  </r>
  <r>
    <n v="7"/>
    <s v="Maule"/>
    <n v="28"/>
  </r>
  <r>
    <n v="7"/>
    <s v="Maule"/>
    <n v="29"/>
  </r>
  <r>
    <n v="7"/>
    <s v="Maule"/>
    <n v="30"/>
  </r>
  <r>
    <n v="7"/>
    <s v="Maule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7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5"/>
  </r>
  <r>
    <n v="8"/>
    <s v="Biobío"/>
    <n v="19"/>
  </r>
  <r>
    <n v="8"/>
    <s v="Biobío"/>
    <n v="16"/>
  </r>
  <r>
    <n v="8"/>
    <s v="Biobío"/>
    <n v="17"/>
  </r>
  <r>
    <n v="8"/>
    <s v="Biobío"/>
    <n v="18"/>
  </r>
  <r>
    <n v="8"/>
    <s v="Biobío"/>
    <n v="20"/>
  </r>
  <r>
    <n v="8"/>
    <s v="Biobío"/>
    <n v="21"/>
  </r>
  <r>
    <n v="8"/>
    <s v="Biobío"/>
    <n v="22"/>
  </r>
  <r>
    <n v="8"/>
    <s v="Biobío"/>
    <n v="23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0"/>
  </r>
  <r>
    <n v="8"/>
    <s v="Biobío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7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5"/>
  </r>
  <r>
    <n v="8"/>
    <s v="Biobío"/>
    <n v="19"/>
  </r>
  <r>
    <n v="8"/>
    <s v="Biobío"/>
    <n v="16"/>
  </r>
  <r>
    <n v="8"/>
    <s v="Biobío"/>
    <n v="17"/>
  </r>
  <r>
    <n v="8"/>
    <s v="Biobío"/>
    <n v="18"/>
  </r>
  <r>
    <n v="8"/>
    <s v="Biobío"/>
    <n v="20"/>
  </r>
  <r>
    <n v="8"/>
    <s v="Biobío"/>
    <n v="21"/>
  </r>
  <r>
    <n v="8"/>
    <s v="Biobío"/>
    <n v="22"/>
  </r>
  <r>
    <n v="8"/>
    <s v="Biobío"/>
    <n v="23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0"/>
  </r>
  <r>
    <n v="8"/>
    <s v="Biobío"/>
    <n v="31"/>
  </r>
  <r>
    <n v="9"/>
    <s v="Araucanía"/>
    <n v="1"/>
  </r>
  <r>
    <n v="9"/>
    <s v="Araucanía"/>
    <n v="2"/>
  </r>
  <r>
    <n v="9"/>
    <s v="Araucanía"/>
    <n v="3"/>
  </r>
  <r>
    <n v="9"/>
    <s v="Araucanía"/>
    <n v="4"/>
  </r>
  <r>
    <n v="9"/>
    <s v="Araucanía"/>
    <n v="5"/>
  </r>
  <r>
    <n v="9"/>
    <s v="Araucanía"/>
    <n v="6"/>
  </r>
  <r>
    <n v="9"/>
    <s v="Araucanía"/>
    <n v="7"/>
  </r>
  <r>
    <n v="9"/>
    <s v="Araucanía"/>
    <n v="8"/>
  </r>
  <r>
    <n v="9"/>
    <s v="Araucanía"/>
    <n v="9"/>
  </r>
  <r>
    <n v="9"/>
    <s v="Araucanía"/>
    <n v="10"/>
  </r>
  <r>
    <n v="9"/>
    <s v="Araucanía"/>
    <n v="11"/>
  </r>
  <r>
    <n v="9"/>
    <s v="Araucanía"/>
    <n v="12"/>
  </r>
  <r>
    <n v="9"/>
    <s v="Araucanía"/>
    <n v="13"/>
  </r>
  <r>
    <n v="9"/>
    <s v="Araucanía"/>
    <n v="14"/>
  </r>
  <r>
    <n v="9"/>
    <s v="Araucanía"/>
    <n v="15"/>
  </r>
  <r>
    <n v="9"/>
    <s v="Araucanía"/>
    <n v="19"/>
  </r>
  <r>
    <n v="9"/>
    <s v="Araucanía"/>
    <n v="16"/>
  </r>
  <r>
    <n v="9"/>
    <s v="Araucanía"/>
    <n v="17"/>
  </r>
  <r>
    <n v="9"/>
    <s v="Araucanía"/>
    <n v="18"/>
  </r>
  <r>
    <n v="9"/>
    <s v="Araucanía"/>
    <n v="20"/>
  </r>
  <r>
    <n v="9"/>
    <s v="Araucanía"/>
    <n v="21"/>
  </r>
  <r>
    <n v="9"/>
    <s v="Araucanía"/>
    <n v="22"/>
  </r>
  <r>
    <n v="9"/>
    <s v="Araucanía"/>
    <n v="23"/>
  </r>
  <r>
    <n v="9"/>
    <s v="Araucanía"/>
    <n v="24"/>
  </r>
  <r>
    <n v="9"/>
    <s v="Araucanía"/>
    <n v="25"/>
  </r>
  <r>
    <n v="9"/>
    <s v="Araucanía"/>
    <n v="26"/>
  </r>
  <r>
    <n v="9"/>
    <s v="Araucanía"/>
    <n v="27"/>
  </r>
  <r>
    <n v="9"/>
    <s v="Araucanía"/>
    <n v="28"/>
  </r>
  <r>
    <n v="9"/>
    <s v="Araucanía"/>
    <n v="29"/>
  </r>
  <r>
    <n v="9"/>
    <s v="Araucanía"/>
    <n v="30"/>
  </r>
  <r>
    <n v="9"/>
    <s v="Araucanía"/>
    <n v="31"/>
  </r>
  <r>
    <n v="10"/>
    <s v="Los Lagos"/>
    <n v="1"/>
  </r>
  <r>
    <n v="10"/>
    <s v="Los Lagos"/>
    <n v="2"/>
  </r>
  <r>
    <n v="10"/>
    <s v="Los Lagos"/>
    <n v="3"/>
  </r>
  <r>
    <n v="10"/>
    <s v="Los Lagos"/>
    <n v="4"/>
  </r>
  <r>
    <n v="10"/>
    <s v="Los Lagos"/>
    <n v="5"/>
  </r>
  <r>
    <n v="10"/>
    <s v="Los Lagos"/>
    <n v="6"/>
  </r>
  <r>
    <n v="10"/>
    <s v="Los Lagos"/>
    <n v="7"/>
  </r>
  <r>
    <n v="10"/>
    <s v="Los Lagos"/>
    <n v="8"/>
  </r>
  <r>
    <n v="10"/>
    <s v="Los Lagos"/>
    <n v="9"/>
  </r>
  <r>
    <n v="10"/>
    <s v="Los Lagos"/>
    <n v="10"/>
  </r>
  <r>
    <n v="10"/>
    <s v="Los Lagos"/>
    <n v="11"/>
  </r>
  <r>
    <n v="10"/>
    <s v="Los Lagos"/>
    <n v="12"/>
  </r>
  <r>
    <n v="10"/>
    <s v="Los Lagos"/>
    <n v="13"/>
  </r>
  <r>
    <n v="10"/>
    <s v="Los Lagos"/>
    <n v="14"/>
  </r>
  <r>
    <n v="10"/>
    <s v="Los Lagos"/>
    <n v="15"/>
  </r>
  <r>
    <n v="10"/>
    <s v="Los Lagos"/>
    <n v="19"/>
  </r>
  <r>
    <n v="10"/>
    <s v="Los Lagos"/>
    <n v="16"/>
  </r>
  <r>
    <n v="10"/>
    <s v="Los Lagos"/>
    <n v="17"/>
  </r>
  <r>
    <n v="10"/>
    <s v="Los Lagos"/>
    <n v="18"/>
  </r>
  <r>
    <n v="10"/>
    <s v="Los Lagos"/>
    <n v="20"/>
  </r>
  <r>
    <n v="10"/>
    <s v="Los Lagos"/>
    <n v="21"/>
  </r>
  <r>
    <n v="10"/>
    <s v="Los Lagos"/>
    <n v="22"/>
  </r>
  <r>
    <n v="10"/>
    <s v="Los Lagos"/>
    <n v="23"/>
  </r>
  <r>
    <n v="10"/>
    <s v="Los Lagos"/>
    <n v="24"/>
  </r>
  <r>
    <n v="10"/>
    <s v="Los Lagos"/>
    <n v="25"/>
  </r>
  <r>
    <n v="10"/>
    <s v="Los Lagos"/>
    <n v="26"/>
  </r>
  <r>
    <n v="10"/>
    <s v="Los Lagos"/>
    <n v="27"/>
  </r>
  <r>
    <n v="10"/>
    <s v="Los Lagos"/>
    <n v="28"/>
  </r>
  <r>
    <n v="10"/>
    <s v="Los Lagos"/>
    <n v="29"/>
  </r>
  <r>
    <n v="10"/>
    <s v="Los Lagos"/>
    <n v="30"/>
  </r>
  <r>
    <n v="10"/>
    <s v="Los Lagos"/>
    <n v="31"/>
  </r>
  <r>
    <n v="13"/>
    <s v="Metropolitana"/>
    <n v="1"/>
  </r>
  <r>
    <n v="13"/>
    <s v="Metropolitana"/>
    <n v="2"/>
  </r>
  <r>
    <n v="13"/>
    <s v="Metropolitana"/>
    <n v="3"/>
  </r>
  <r>
    <n v="13"/>
    <s v="Metropolitana"/>
    <n v="4"/>
  </r>
  <r>
    <n v="13"/>
    <s v="Metropolitana"/>
    <n v="5"/>
  </r>
  <r>
    <n v="13"/>
    <s v="Metropolitana"/>
    <n v="6"/>
  </r>
  <r>
    <n v="13"/>
    <s v="Metropolitana"/>
    <n v="7"/>
  </r>
  <r>
    <n v="13"/>
    <s v="Metropolitana"/>
    <n v="8"/>
  </r>
  <r>
    <n v="13"/>
    <s v="Metropolitana"/>
    <n v="9"/>
  </r>
  <r>
    <n v="13"/>
    <s v="Metropolitana"/>
    <n v="10"/>
  </r>
  <r>
    <n v="13"/>
    <s v="Metropolitana"/>
    <n v="11"/>
  </r>
  <r>
    <n v="13"/>
    <s v="Metropolitana"/>
    <n v="12"/>
  </r>
  <r>
    <n v="13"/>
    <s v="Metropolitana"/>
    <n v="13"/>
  </r>
  <r>
    <n v="13"/>
    <s v="Metropolitana"/>
    <n v="14"/>
  </r>
  <r>
    <n v="13"/>
    <s v="Metropolitana"/>
    <n v="15"/>
  </r>
  <r>
    <n v="13"/>
    <s v="Metropolitana"/>
    <n v="19"/>
  </r>
  <r>
    <n v="13"/>
    <s v="Metropolitana"/>
    <n v="16"/>
  </r>
  <r>
    <n v="13"/>
    <s v="Metropolitana"/>
    <n v="17"/>
  </r>
  <r>
    <n v="13"/>
    <s v="Metropolitana"/>
    <n v="18"/>
  </r>
  <r>
    <n v="13"/>
    <s v="Metropolitana"/>
    <n v="20"/>
  </r>
  <r>
    <n v="13"/>
    <s v="Metropolitana"/>
    <n v="21"/>
  </r>
  <r>
    <n v="13"/>
    <s v="Metropolitana"/>
    <n v="22"/>
  </r>
  <r>
    <n v="13"/>
    <s v="Metropolitana"/>
    <n v="23"/>
  </r>
  <r>
    <n v="13"/>
    <s v="Metropolitana"/>
    <n v="24"/>
  </r>
  <r>
    <n v="13"/>
    <s v="Metropolitana"/>
    <n v="25"/>
  </r>
  <r>
    <n v="13"/>
    <s v="Metropolitana"/>
    <n v="26"/>
  </r>
  <r>
    <n v="13"/>
    <s v="Metropolitana"/>
    <n v="27"/>
  </r>
  <r>
    <n v="13"/>
    <s v="Metropolitana"/>
    <n v="28"/>
  </r>
  <r>
    <n v="13"/>
    <s v="Metropolitana"/>
    <n v="29"/>
  </r>
  <r>
    <n v="13"/>
    <s v="Metropolitana"/>
    <n v="30"/>
  </r>
  <r>
    <n v="13"/>
    <s v="Metropolitana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7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5"/>
  </r>
  <r>
    <n v="14"/>
    <s v="Los Ríos"/>
    <n v="19"/>
  </r>
  <r>
    <n v="14"/>
    <s v="Los Ríos"/>
    <n v="16"/>
  </r>
  <r>
    <n v="14"/>
    <s v="Los Ríos"/>
    <n v="17"/>
  </r>
  <r>
    <n v="14"/>
    <s v="Los Ríos"/>
    <n v="18"/>
  </r>
  <r>
    <n v="14"/>
    <s v="Los Ríos"/>
    <n v="20"/>
  </r>
  <r>
    <n v="14"/>
    <s v="Los Ríos"/>
    <n v="21"/>
  </r>
  <r>
    <n v="14"/>
    <s v="Los Ríos"/>
    <n v="22"/>
  </r>
  <r>
    <n v="14"/>
    <s v="Los Ríos"/>
    <n v="23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0"/>
  </r>
  <r>
    <n v="14"/>
    <s v="Los Ríos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7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5"/>
  </r>
  <r>
    <n v="14"/>
    <s v="Los Ríos"/>
    <n v="19"/>
  </r>
  <r>
    <n v="14"/>
    <s v="Los Ríos"/>
    <n v="16"/>
  </r>
  <r>
    <n v="14"/>
    <s v="Los Ríos"/>
    <n v="17"/>
  </r>
  <r>
    <n v="14"/>
    <s v="Los Ríos"/>
    <n v="18"/>
  </r>
  <r>
    <n v="14"/>
    <s v="Los Ríos"/>
    <n v="20"/>
  </r>
  <r>
    <n v="14"/>
    <s v="Los Ríos"/>
    <n v="21"/>
  </r>
  <r>
    <n v="14"/>
    <s v="Los Ríos"/>
    <n v="22"/>
  </r>
  <r>
    <n v="14"/>
    <s v="Los Ríos"/>
    <n v="23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0"/>
  </r>
  <r>
    <n v="14"/>
    <s v="Los Ríos"/>
    <n v="31"/>
  </r>
  <r>
    <n v="16"/>
    <s v="Ñuble"/>
    <n v="1"/>
  </r>
  <r>
    <n v="16"/>
    <s v="Ñuble"/>
    <n v="2"/>
  </r>
  <r>
    <n v="16"/>
    <s v="Ñuble"/>
    <n v="3"/>
  </r>
  <r>
    <n v="16"/>
    <s v="Ñuble"/>
    <n v="4"/>
  </r>
  <r>
    <n v="16"/>
    <s v="Ñuble"/>
    <n v="5"/>
  </r>
  <r>
    <n v="16"/>
    <s v="Ñuble"/>
    <n v="6"/>
  </r>
  <r>
    <n v="16"/>
    <s v="Ñuble"/>
    <n v="7"/>
  </r>
  <r>
    <n v="16"/>
    <s v="Ñuble"/>
    <n v="8"/>
  </r>
  <r>
    <n v="16"/>
    <s v="Ñuble"/>
    <n v="9"/>
  </r>
  <r>
    <n v="16"/>
    <s v="Ñuble"/>
    <n v="10"/>
  </r>
  <r>
    <n v="16"/>
    <s v="Ñuble"/>
    <n v="11"/>
  </r>
  <r>
    <n v="16"/>
    <s v="Ñuble"/>
    <n v="12"/>
  </r>
  <r>
    <n v="16"/>
    <s v="Ñuble"/>
    <n v="13"/>
  </r>
  <r>
    <n v="16"/>
    <s v="Ñuble"/>
    <n v="14"/>
  </r>
  <r>
    <n v="16"/>
    <s v="Ñuble"/>
    <n v="15"/>
  </r>
  <r>
    <n v="16"/>
    <s v="Ñuble"/>
    <n v="19"/>
  </r>
  <r>
    <n v="16"/>
    <s v="Ñuble"/>
    <n v="16"/>
  </r>
  <r>
    <n v="16"/>
    <s v="Ñuble"/>
    <n v="17"/>
  </r>
  <r>
    <n v="16"/>
    <s v="Ñuble"/>
    <n v="18"/>
  </r>
  <r>
    <n v="16"/>
    <s v="Ñuble"/>
    <n v="20"/>
  </r>
  <r>
    <n v="16"/>
    <s v="Ñuble"/>
    <n v="21"/>
  </r>
  <r>
    <n v="16"/>
    <s v="Ñuble"/>
    <n v="22"/>
  </r>
  <r>
    <n v="16"/>
    <s v="Ñuble"/>
    <n v="23"/>
  </r>
  <r>
    <n v="16"/>
    <s v="Ñuble"/>
    <n v="24"/>
  </r>
  <r>
    <n v="16"/>
    <s v="Ñuble"/>
    <n v="25"/>
  </r>
  <r>
    <n v="16"/>
    <s v="Ñuble"/>
    <n v="26"/>
  </r>
  <r>
    <n v="16"/>
    <s v="Ñuble"/>
    <n v="27"/>
  </r>
  <r>
    <n v="16"/>
    <s v="Ñuble"/>
    <n v="28"/>
  </r>
  <r>
    <n v="16"/>
    <s v="Ñuble"/>
    <n v="29"/>
  </r>
  <r>
    <n v="16"/>
    <s v="Ñuble"/>
    <n v="30"/>
  </r>
  <r>
    <n v="16"/>
    <s v="Ñuble"/>
    <n v="31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1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689">
  <autoFilter ref="A1:C11" xr:uid="{491903D7-1537-48D5-8234-801D1C88BB2F}"/>
  <tableColumns count="3">
    <tableColumn id="1" xr3:uid="{55CF56E3-27C4-4BA5-A2AD-35E02B34B1C4}" name="Cod_región" dataDxfId="688"/>
    <tableColumn id="2" xr3:uid="{62ECFE66-A02E-4DF6-900B-A827A776D975}" name="Región" dataDxfId="687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686">
  <autoFilter ref="A1:B6" xr:uid="{061BBFE4-0D38-448E-8CFA-A09FDC14A15A}"/>
  <tableColumns count="2">
    <tableColumn id="1" xr3:uid="{B05D46E7-BC62-42E8-BC01-A8493EFCA87B}" name="Id_producto" dataDxfId="685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1" totalsRowShown="0" headerRowDxfId="684">
  <autoFilter ref="A1:B21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ategoría" dataDxfId="683"/>
    <tableColumn id="2" xr3:uid="{90DD8DA0-8B01-41D8-AF90-F3272662D958}" name="Categorí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682" tableBorderDxfId="681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680" tableBorderDxfId="679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678" tableBorderDxfId="677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676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675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674">
  <autoFilter ref="A2:B12" xr:uid="{E8C358C9-C232-4995-89C4-258171B3A892}"/>
  <tableColumns count="2">
    <tableColumn id="1" xr3:uid="{54A7C740-26CB-4CAE-B67C-179775545237}" name="Cod_región" dataDxfId="673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33" totalsRowShown="0" headerRowDxfId="672">
  <autoFilter ref="F2:H33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671"/>
    <tableColumn id="2" xr3:uid="{C40E387A-8B77-4269-94EE-F703E8B493C0}" name="Cultivo"/>
    <tableColumn id="3" xr3:uid="{90E110C6-DFB9-4C0F-A46F-8565CCC6B150}" name="Aux 2" dataDxfId="670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669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668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667">
  <autoFilter ref="K2:L7" xr:uid="{F5CED616-D9F7-4027-AA19-7A417C53CD43}"/>
  <tableColumns count="2">
    <tableColumn id="1" xr3:uid="{747200A5-DC8D-4EF7-9975-2C81E66D0849}" name="Id_producto" dataDxfId="666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373" tableType="queryTable" totalsRowShown="0">
  <autoFilter ref="A1:AX373" xr:uid="{75CF36F4-9107-4788-9EF1-B8D6696B47C1}"/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665"/>
    <tableColumn id="50" xr3:uid="{052CBD93-F98C-4E07-8B37-821348E94F18}" uniqueName="50" name="Id_cultivo" queryTableFieldId="50"/>
    <tableColumn id="3" xr3:uid="{8B41B08E-4DCF-4ED5-ACB5-B3C1D9EC4F2B}" uniqueName="3" name="Cultivo" queryTableFieldId="3" dataDxfId="664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 2" queryTableFieldId="23"/>
    <tableColumn id="24" xr3:uid="{029B0C5F-844C-4502-9B1F-CC5C68FE1089}" uniqueName="24" name="1995/96" queryTableFieldId="24"/>
    <tableColumn id="25" xr3:uid="{4C90328D-966C-4D01-B85C-0C9835B30A1B}" uniqueName="25" name="1996/97 3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 *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663"/>
    <tableColumn id="3" xr3:uid="{C3068E04-FB23-4E70-A879-E69A9AB862D6}" uniqueName="3" name="descripcion" queryTableFieldId="3"/>
    <tableColumn id="4" xr3:uid="{588A68F9-BF4D-48D8-8C7B-3A93C4902BC1}" uniqueName="4" name="auxiliar" queryTableFieldId="4" dataDxfId="662"/>
    <tableColumn id="5" xr3:uid="{5AB17CBE-107C-4A8E-A05D-81EE2520FE75}" uniqueName="5" name="parametro" queryTableFieldId="5" dataDxfId="661"/>
    <tableColumn id="6" xr3:uid="{C4EF5471-F86F-4750-917B-AEF2D9B80FEE}" uniqueName="6" name="Columna1" queryTableFieldId="6" dataDxfId="660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7" tableType="queryTable" totalsRowShown="0">
  <autoFilter ref="A11:H1777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659"/>
    <tableColumn id="4" xr3:uid="{700B12AE-4E7C-4189-8E59-EF210F95B414}" uniqueName="4" name="auxiliar" queryTableFieldId="4" dataDxfId="658"/>
    <tableColumn id="5" xr3:uid="{0E332B85-18DA-4833-8E98-DF6283AB4B90}" uniqueName="5" name="fecha_inicio" queryTableFieldId="5" dataDxfId="657"/>
    <tableColumn id="6" xr3:uid="{10B55D18-C2D1-4845-934C-754F561CA644}" uniqueName="6" name="fecha_termino" queryTableFieldId="6" dataDxfId="656"/>
    <tableColumn id="7" xr3:uid="{C226911F-716F-43BC-973B-6B9F7FA4888F}" uniqueName="7" name="temporalidad" queryTableFieldId="7" dataDxfId="655"/>
    <tableColumn id="8" xr3:uid="{522A6B4E-5CA7-4D1D-84FF-E6CB70D37CB8}" uniqueName="8" name="Columna1" queryTableFieldId="8" dataDxfId="654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11" tableType="queryTable" totalsRowShown="0">
  <autoFilter ref="B10:I3111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653"/>
    <tableColumn id="3" xr3:uid="{22D30F4E-D1B3-410D-B0CF-1FE8EAEC55F3}" uniqueName="3" name="descripcion" queryTableFieldId="3" dataDxfId="652"/>
    <tableColumn id="4" xr3:uid="{7F5D3703-2D9F-4923-BF91-40C0C2BE8218}" uniqueName="4" name="auxiliar" queryTableFieldId="4" dataDxfId="651"/>
    <tableColumn id="5" xr3:uid="{C30C6A65-A83C-47E0-AD38-2562BEE51B7A}" uniqueName="5" name="iso_pais" queryTableFieldId="5" dataDxfId="650"/>
    <tableColumn id="6" xr3:uid="{27EF0653-983E-49AA-8E69-760F58B44179}" uniqueName="6" name="nivel_administrativo" queryTableFieldId="6" dataDxfId="649"/>
    <tableColumn id="7" xr3:uid="{4F02F62A-55C5-4159-8E89-404E2CF21410}" uniqueName="7" name="territorio" queryTableFieldId="7" dataDxfId="648"/>
    <tableColumn id="8" xr3:uid="{BCAB60B8-01B7-49AC-AB7F-291CE5D9DE8D}" uniqueName="8" name="Columna1" queryTableFieldId="8" dataDxfId="647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646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645"/>
    <tableColumn id="3" xr3:uid="{2E7CB18B-5465-49F9-900E-3B2E3A41FB4F}" uniqueName="3" name="descripcion" queryTableFieldId="3" dataDxfId="644"/>
    <tableColumn id="4" xr3:uid="{25D3DE9F-C87A-4AF2-BDE2-3FC56D2627B3}" uniqueName="4" name="auxiliar" queryTableFieldId="4" dataDxfId="643"/>
    <tableColumn id="5" xr3:uid="{AC12715A-3FE3-4E96-B0D7-E45ACBB89D43}" uniqueName="5" name="unidad_medida" queryTableFieldId="5" dataDxfId="642"/>
    <tableColumn id="6" xr3:uid="{4BEA197A-7C33-4492-A455-FC45301EC0BF}" uniqueName="6" name="Columna1" queryTableFieldId="6" dataDxfId="641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640"/>
    <tableColumn id="3" xr3:uid="{C04954EC-2A46-4A43-8319-984A1D1BF128}" uniqueName="3" name="Id_sector" queryTableFieldId="3"/>
    <tableColumn id="4" xr3:uid="{5C49613E-FDD9-43DE-831A-D56F2CF35B63}" uniqueName="4" name="Sector" queryTableFieldId="4" dataDxfId="639"/>
    <tableColumn id="5" xr3:uid="{596B895B-5F57-4C12-B543-EA74266A45E0}" uniqueName="5" name="Id_producto" queryTableFieldId="5"/>
    <tableColumn id="6" xr3:uid="{1ED273DB-CA90-4F06-912E-D95794FFE70B}" uniqueName="6" name="Producto" queryTableFieldId="6" dataDxfId="638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637"/>
    <tableColumn id="10" xr3:uid="{E72E6041-9E60-4844-9ED5-EB57BDFCD652}" uniqueName="10" name="Descripcion" queryTableFieldId="10" dataDxfId="636"/>
    <tableColumn id="11" xr3:uid="{14856B92-ABC3-4324-8BB8-C89279A8E303}" uniqueName="11" name="Auxiliar" queryTableFieldId="11" dataDxfId="635"/>
    <tableColumn id="12" xr3:uid="{D09E5EFE-9958-4892-8E43-13F4D3B05AD2}" uniqueName="12" name="Carpeta GITHUB" queryTableFieldId="12" dataDxfId="634"/>
    <tableColumn id="13" xr3:uid="{1E079B8D-8C4B-4B91-871E-2327AB8BA954}" uniqueName="13" name="Codigo" queryTableFieldId="13" dataDxfId="633"/>
    <tableColumn id="14" xr3:uid="{5D561EA0-7117-47C6-963E-BD6DB7421AEF}" uniqueName="14" name="Columna1" queryTableFieldId="14" dataDxfId="632">
      <calculatedColumnFormula>+Categorias[[#This Row],[Id_producto]]</calculatedColumnFormula>
    </tableColumn>
    <tableColumn id="15" xr3:uid="{BE351E0A-7622-456B-B194-65FA48E5124E}" uniqueName="15" name="Columna2" queryTableFieldId="15" dataDxfId="631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630"/>
    <tableColumn id="2" xr3:uid="{477F9CF4-E7D2-4202-9E71-5E9AED7F97A3}" uniqueName="2" name="Responsable" queryTableFieldId="2" dataDxfId="629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zoomScale="92" zoomScaleNormal="80" workbookViewId="0">
      <selection activeCell="O18" sqref="O18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24600</v>
      </c>
      <c r="B3" s="35" t="s">
        <v>24603</v>
      </c>
      <c r="C3" s="35" t="s">
        <v>24599</v>
      </c>
      <c r="D3" s="35" t="s">
        <v>29</v>
      </c>
      <c r="E3" s="25" t="s">
        <v>22435</v>
      </c>
      <c r="F3" s="25" t="s">
        <v>22433</v>
      </c>
      <c r="G3" s="25" t="s">
        <v>22434</v>
      </c>
      <c r="H3" s="25" t="s">
        <v>22838</v>
      </c>
      <c r="I3" s="25" t="s">
        <v>22839</v>
      </c>
      <c r="J3" s="36" t="s">
        <v>22436</v>
      </c>
      <c r="K3" s="36" t="s">
        <v>24609</v>
      </c>
      <c r="L3" s="36" t="s">
        <v>24610</v>
      </c>
      <c r="M3" s="37" t="s">
        <v>22197</v>
      </c>
      <c r="N3" s="38" t="s">
        <v>22184</v>
      </c>
      <c r="O3" s="38" t="s">
        <v>22185</v>
      </c>
      <c r="P3" s="38" t="s">
        <v>22183</v>
      </c>
      <c r="Q3" s="38" t="s">
        <v>22210</v>
      </c>
      <c r="R3" s="37" t="s">
        <v>22227</v>
      </c>
      <c r="S3" s="37" t="s">
        <v>22195</v>
      </c>
      <c r="T3" s="37" t="s">
        <v>22196</v>
      </c>
      <c r="U3" s="37" t="s">
        <v>22198</v>
      </c>
      <c r="V3" s="37" t="s">
        <v>22199</v>
      </c>
      <c r="W3" s="37" t="s">
        <v>22200</v>
      </c>
      <c r="X3" s="37" t="s">
        <v>22201</v>
      </c>
      <c r="Y3" s="37" t="s">
        <v>22202</v>
      </c>
      <c r="Z3" s="37" t="s">
        <v>22203</v>
      </c>
      <c r="AA3" s="37" t="s">
        <v>22204</v>
      </c>
      <c r="AB3" s="37" t="s">
        <v>22205</v>
      </c>
      <c r="AC3" s="37" t="s">
        <v>22206</v>
      </c>
      <c r="AD3" s="37" t="s">
        <v>22207</v>
      </c>
      <c r="AE3" s="37" t="s">
        <v>22208</v>
      </c>
      <c r="AF3" s="37" t="s">
        <v>22209</v>
      </c>
      <c r="AG3" s="38" t="s">
        <v>22211</v>
      </c>
      <c r="AH3" s="39" t="s">
        <v>22212</v>
      </c>
      <c r="AI3" s="38" t="s">
        <v>22213</v>
      </c>
      <c r="AJ3" s="38" t="s">
        <v>22214</v>
      </c>
      <c r="AK3" s="38" t="s">
        <v>22215</v>
      </c>
      <c r="AL3" s="37" t="s">
        <v>22216</v>
      </c>
      <c r="AM3" s="37" t="s">
        <v>22217</v>
      </c>
      <c r="AN3" s="37" t="s">
        <v>22218</v>
      </c>
      <c r="AO3" s="37" t="s">
        <v>22219</v>
      </c>
      <c r="AP3" s="38" t="s">
        <v>22220</v>
      </c>
      <c r="AQ3" s="38" t="s">
        <v>22221</v>
      </c>
    </row>
    <row r="4" spans="1:43" x14ac:dyDescent="0.25">
      <c r="A4" s="35" t="str">
        <f>+D4&amp;"-"&amp;E4&amp;"-"&amp;G4&amp;" ||"&amp;F4</f>
        <v>Gráfico 1-Región-Producto ||Rendimiento (qqm/ha)</v>
      </c>
      <c r="B4" s="35" t="e">
        <f ca="1">"link"&amp;Estructura!B1</f>
        <v>#NAME?</v>
      </c>
      <c r="C4">
        <v>10</v>
      </c>
      <c r="D4" s="21" t="s">
        <v>22186</v>
      </c>
      <c r="E4" s="44" t="s">
        <v>519</v>
      </c>
      <c r="F4" s="44" t="s">
        <v>24680</v>
      </c>
      <c r="G4" s="44" t="s">
        <v>6350</v>
      </c>
      <c r="H4" s="44"/>
      <c r="J4" s="25" t="s">
        <v>530</v>
      </c>
      <c r="K4" s="25"/>
      <c r="L4" s="25"/>
      <c r="M4" s="19" t="str">
        <f>+F4&amp;" de cultivos de "&amp;J4&amp;" por "&amp;G4&amp;", entre los años 2019-2020."</f>
        <v>Rendimiento (qqm/ha)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24617</v>
      </c>
      <c r="P4" s="20" t="str">
        <f>+IF($F4="Rendimiento (qqm/ha)","Rendimiento",IF($F4="0","0","0"))</f>
        <v>Rendimiento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+IF($F4="Rendimiento (qqm/ha)","quintales métricos por hectárea",IF($F4="0","0","0"))</f>
        <v>quintales métricos por hectárea</v>
      </c>
      <c r="S4" s="19"/>
      <c r="T4" s="19" t="str">
        <f>M4</f>
        <v>Rendimiento (qqm/ha) de cultivos de Coquimbo por Producto, entre los años 2019-2020.</v>
      </c>
      <c r="U4" s="19" t="str">
        <f t="shared" ref="U4:U16" si="1">+E4&amp;": "&amp;J4</f>
        <v>Región: Coquimbo</v>
      </c>
      <c r="V4" t="s">
        <v>24681</v>
      </c>
      <c r="W4" s="35" t="e">
        <f t="shared" ref="W4:W16" ca="1" si="2">HYPERLINK(B4,B4)</f>
        <v>#NAME?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</f>
        <v>Gráfico que muestra el Rendimiento (qqm/ha) de cultivos de Coquimbo por Producto, entre los años 2019-2020. en quintales métricos por hectárea según datos recopilados de los catastros frutícolas efectuados por la ODEPA durante el Periodo 2019-2020</v>
      </c>
      <c r="AA4" s="24">
        <v>44321</v>
      </c>
      <c r="AB4" s="22" t="s">
        <v>22222</v>
      </c>
      <c r="AC4" s="22" t="s">
        <v>22242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110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41" t="s">
        <v>24606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>
        <f>VLOOKUP($R4,unidad_medida[[#All],[nombre]:[Columna1]],5,0)</f>
        <v>72</v>
      </c>
    </row>
    <row r="5" spans="1:43" x14ac:dyDescent="0.25">
      <c r="A5" s="35" t="str">
        <f t="shared" ref="A5:A16" si="3">+D5&amp;"-"&amp;E5&amp;"-"&amp;G5&amp;" ||"&amp;F5</f>
        <v>Gráfico 2-Región-Categoría ||Rendimiento (qqm/ha)</v>
      </c>
      <c r="B5" s="35" t="e">
        <f ca="1">"link"&amp;Estructura!B1</f>
        <v>#NAME?</v>
      </c>
      <c r="C5">
        <v>10</v>
      </c>
      <c r="D5" s="21" t="s">
        <v>22187</v>
      </c>
      <c r="E5" s="44" t="s">
        <v>519</v>
      </c>
      <c r="F5" s="44" t="s">
        <v>24680</v>
      </c>
      <c r="G5" s="44" t="s">
        <v>6353</v>
      </c>
      <c r="H5" s="44" t="s">
        <v>20368</v>
      </c>
      <c r="J5" s="25" t="s">
        <v>530</v>
      </c>
      <c r="K5" s="25"/>
      <c r="L5" s="25"/>
      <c r="M5" s="19" t="str">
        <f t="shared" ref="M5:M15" si="4">+F5&amp;" de cultivos de "&amp;J5&amp;" por "&amp;G5&amp;", entre los años 2019-2020."</f>
        <v>Rendimiento (qqm/ha)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9" si="6">+IF($F5="Rendimiento (qqm/ha)","Rendimiento",IF($F5="0","0","0"))</f>
        <v>Rendimiento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29" si="7">+IF($F5="Rendimiento (qqm/ha)","quintales métricos por hectárea",IF($F5="0","0","0"))</f>
        <v>quintales métricos por hectárea</v>
      </c>
      <c r="S5" s="19"/>
      <c r="T5" s="19" t="str">
        <f t="shared" ref="T5:T16" si="8">M5</f>
        <v>Rendimiento (qqm/ha) de cultivos de Coquimbo por Categoría, entre los años 2019-2020.</v>
      </c>
      <c r="U5" s="19" t="str">
        <f t="shared" si="1"/>
        <v>Región: Coquimbo</v>
      </c>
      <c r="V5" t="s">
        <v>24681</v>
      </c>
      <c r="W5" s="35" t="e">
        <f t="shared" ca="1" si="2"/>
        <v>#NAME?</v>
      </c>
      <c r="X5" s="21" t="str">
        <f>+X4</f>
        <v>CHL</v>
      </c>
      <c r="Y5" s="21" t="str">
        <f t="shared" ref="Y5:Y29" si="9">+IF($E5="Región","Regional",IF($E5="Comuna","Comunal","Nacional"))</f>
        <v>Regional</v>
      </c>
      <c r="Z5" t="str">
        <f t="shared" ref="Z5:Z16" si="10">"Gráfico que muestra el "&amp;T5&amp;" en "&amp;R5&amp;" según datos recopilados de los catastros frutícolas efectuados por la ODEPA durante el "&amp;O5</f>
        <v>Gráfico que muestra el Rendimiento (qqm/ha) de cultivos de Coquimbo por Categoría, entre los años 2019-2020. en quintales métricos por hectárea según datos recopilados de los catastros frutícolas efectuados por la ODEPA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>
        <f>+VLOOKUP($P5,Parametros[[nombre]:[Columna1]],5,0)</f>
        <v>110</v>
      </c>
      <c r="AH5" s="23">
        <f>AH4</f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>
        <f>VLOOKUP($R5,unidad_medida[[#All],[nombre]:[Columna1]],5,0)</f>
        <v>72</v>
      </c>
    </row>
    <row r="6" spans="1:43" x14ac:dyDescent="0.25">
      <c r="A6" s="35" t="str">
        <f t="shared" si="3"/>
        <v>Gráfico 3-Producto-Región ||Rendimiento (qqm/ha)</v>
      </c>
      <c r="B6" s="35" t="e">
        <f ca="1">"link"&amp;Estructura!B1</f>
        <v>#NAME?</v>
      </c>
      <c r="C6">
        <v>5</v>
      </c>
      <c r="D6" s="21" t="s">
        <v>22188</v>
      </c>
      <c r="E6" s="45" t="s">
        <v>6350</v>
      </c>
      <c r="F6" s="45" t="s">
        <v>24680</v>
      </c>
      <c r="G6" s="45" t="s">
        <v>519</v>
      </c>
      <c r="H6" s="45"/>
      <c r="J6" s="25" t="s">
        <v>8269</v>
      </c>
      <c r="K6" s="25"/>
      <c r="L6" s="25"/>
      <c r="M6" s="19" t="str">
        <f t="shared" si="4"/>
        <v>Rendimiento (qqm/ha)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6"/>
        <v>Rendimiento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quintales métricos por hectárea</v>
      </c>
      <c r="S6" s="19"/>
      <c r="T6" s="19" t="str">
        <f t="shared" si="8"/>
        <v>Rendimiento (qqm/ha) de cultivos de Legumbres por Región, entre los años 2019-2020.</v>
      </c>
      <c r="U6" s="19" t="str">
        <f t="shared" si="1"/>
        <v>Producto: Legumbres</v>
      </c>
      <c r="V6" t="s">
        <v>24681</v>
      </c>
      <c r="W6" s="35" t="e">
        <f t="shared" ca="1" si="2"/>
        <v>#NAME?</v>
      </c>
      <c r="X6" s="21" t="str">
        <f t="shared" ref="X6:X16" si="13">+X5</f>
        <v>CHL</v>
      </c>
      <c r="Y6" s="21" t="str">
        <f t="shared" si="9"/>
        <v>Nacional</v>
      </c>
      <c r="Z6" t="str">
        <f t="shared" si="10"/>
        <v>Gráfico que muestra el Rendimiento (qqm/ha) de cultivos de Legumbres por Región, entre los años 2019-2020. en quintales métricos por hectárea según datos recopilados de los catastros frutícolas efectuados por la ODEPA durante el Periodo 2019-2020</v>
      </c>
      <c r="AA6" s="24">
        <f t="shared" ref="AA6:AA16" si="14">+AA5</f>
        <v>44321</v>
      </c>
      <c r="AB6" s="22" t="str">
        <f t="shared" ref="AB6:AB16" si="15">+AB5</f>
        <v>Español</v>
      </c>
      <c r="AC6" s="22" t="str">
        <f t="shared" ref="AC6:AC16" si="16">+AC5</f>
        <v>Paula</v>
      </c>
      <c r="AD6" s="22" t="str">
        <f t="shared" ref="AD6:AD16" si="17">+AD5</f>
        <v>No Aplica</v>
      </c>
      <c r="AE6" s="22" t="str">
        <f t="shared" ref="AE6:AE16" si="18">+AE5</f>
        <v>No Aplica</v>
      </c>
      <c r="AF6" s="22" t="str">
        <f t="shared" ref="AF6:AF16" si="19">+AF5</f>
        <v>No Aplica</v>
      </c>
      <c r="AG6" s="23">
        <f>+VLOOKUP($P6,Parametros[[nombre]:[Columna1]],5,0)</f>
        <v>110</v>
      </c>
      <c r="AH6" s="23">
        <f t="shared" ref="AH6:AH16" si="20">AH5</f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16" si="21">+AL5</f>
        <v>ODEPA</v>
      </c>
      <c r="AM6" s="22" t="str">
        <f t="shared" ref="AM6:AM16" si="22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>
        <f>VLOOKUP($R6,unidad_medida[[#All],[nombre]:[Columna1]],5,0)</f>
        <v>72</v>
      </c>
    </row>
    <row r="7" spans="1:43" x14ac:dyDescent="0.25">
      <c r="A7" s="35" t="str">
        <f t="shared" si="3"/>
        <v>Gráfico 4-Producto-Categoría ||Rendimiento (qqm/ha)</v>
      </c>
      <c r="B7" s="35" t="e">
        <f ca="1">"link"&amp;Estructura!B1</f>
        <v>#NAME?</v>
      </c>
      <c r="C7">
        <v>5</v>
      </c>
      <c r="D7" s="21" t="s">
        <v>22189</v>
      </c>
      <c r="E7" s="45" t="s">
        <v>6350</v>
      </c>
      <c r="F7" s="45" t="s">
        <v>24680</v>
      </c>
      <c r="G7" s="45" t="s">
        <v>6353</v>
      </c>
      <c r="H7" s="45" t="s">
        <v>20368</v>
      </c>
      <c r="J7" s="25" t="s">
        <v>8269</v>
      </c>
      <c r="K7" s="25"/>
      <c r="L7" s="25"/>
      <c r="M7" s="19" t="str">
        <f t="shared" si="4"/>
        <v>Rendimiento (qqm/ha)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Rendimiento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quintales métricos por hectárea</v>
      </c>
      <c r="S7" s="19"/>
      <c r="T7" s="19" t="str">
        <f t="shared" si="8"/>
        <v>Rendimiento (qqm/ha) de cultivos de Legumbres por Categoría, entre los años 2019-2020.</v>
      </c>
      <c r="U7" s="19" t="str">
        <f t="shared" si="1"/>
        <v>Producto: Legumbres</v>
      </c>
      <c r="V7" t="s">
        <v>24681</v>
      </c>
      <c r="W7" s="35" t="e">
        <f t="shared" ca="1" si="2"/>
        <v>#NAME?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el Rendimiento (qqm/ha) de cultivos de Legumbres por Categoría, entre los años 2019-2020. en quintales métricos por hectárea según datos recopilados de los catastros frutícolas efectuados por la ODEPA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>
        <f>+VLOOKUP($P7,Parametros[[nombre]:[Columna1]],5,0)</f>
        <v>110</v>
      </c>
      <c r="AH7" s="23">
        <f t="shared" si="20"/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21"/>
        <v>ODEPA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>
        <f>VLOOKUP($AC7,Responsables[],3,0)</f>
        <v>7</v>
      </c>
      <c r="AQ7" s="42">
        <f>VLOOKUP($R7,unidad_medida[[#All],[nombre]:[Columna1]],5,0)</f>
        <v>72</v>
      </c>
    </row>
    <row r="8" spans="1:43" x14ac:dyDescent="0.25">
      <c r="A8" s="35" t="str">
        <f t="shared" si="3"/>
        <v>Gráfico 5-Categoria-Región ||Rendimiento (qqm/ha)</v>
      </c>
      <c r="B8" s="35" t="e">
        <f ca="1">"link"&amp;Estructura!B1</f>
        <v>#NAME?</v>
      </c>
      <c r="C8">
        <v>20</v>
      </c>
      <c r="D8" s="21" t="s">
        <v>22190</v>
      </c>
      <c r="E8" s="46" t="s">
        <v>24613</v>
      </c>
      <c r="F8" s="46" t="s">
        <v>24680</v>
      </c>
      <c r="G8" s="46" t="s">
        <v>519</v>
      </c>
      <c r="H8" s="46"/>
      <c r="J8" s="25" t="s">
        <v>14514</v>
      </c>
      <c r="K8" s="25"/>
      <c r="L8" s="25"/>
      <c r="M8" s="19" t="str">
        <f t="shared" si="4"/>
        <v>Rendimiento (qqm/ha)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Rendimiento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quintales métricos por hectárea</v>
      </c>
      <c r="S8" s="19"/>
      <c r="T8" s="19" t="str">
        <f t="shared" si="8"/>
        <v>Rendimiento (qqm/ha) de cultivos de Porotos por Región, entre los años 2019-2020.</v>
      </c>
      <c r="U8" s="19" t="str">
        <f t="shared" si="1"/>
        <v>Categoria: Porotos</v>
      </c>
      <c r="V8" t="s">
        <v>24681</v>
      </c>
      <c r="W8" s="35" t="e">
        <f t="shared" ca="1" si="2"/>
        <v>#NAME?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el Rendimiento (qqm/ha) de cultivos de Porotos por Región, entre los años 2019-2020. en quintales métricos por hectárea según datos recopilados de los catastros frutícolas efectuados por la ODEPA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>
        <f>+VLOOKUP($P8,Parametros[[nombre]:[Columna1]],5,0)</f>
        <v>110</v>
      </c>
      <c r="AH8" s="23">
        <f t="shared" si="20"/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21"/>
        <v>ODEPA</v>
      </c>
      <c r="AM8" s="22" t="str">
        <f t="shared" si="22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>
        <f>VLOOKUP($R8,unidad_medida[[#All],[nombre]:[Columna1]],5,0)</f>
        <v>72</v>
      </c>
    </row>
    <row r="9" spans="1:43" x14ac:dyDescent="0.25">
      <c r="A9" s="35" t="str">
        <f t="shared" si="3"/>
        <v>Gráfico 6-Nacional-Región ||Rendimiento (qqm/ha)</v>
      </c>
      <c r="B9" s="35" t="e">
        <f ca="1">"link"&amp;Estructura!G1</f>
        <v>#NAME?</v>
      </c>
      <c r="C9" s="35">
        <v>1</v>
      </c>
      <c r="D9" s="21" t="s">
        <v>22191</v>
      </c>
      <c r="E9" s="47" t="s">
        <v>24607</v>
      </c>
      <c r="F9" s="47" t="s">
        <v>24680</v>
      </c>
      <c r="G9" s="47" t="s">
        <v>519</v>
      </c>
      <c r="H9" s="48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Rendimiento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quintales métricos por hectárea</v>
      </c>
      <c r="S9" s="19"/>
      <c r="T9" s="19" t="str">
        <f t="shared" si="8"/>
        <v>Rendimiento (qqm/ha) de cultivos por Región, entre los años 2019-2020.</v>
      </c>
      <c r="U9" s="19" t="str">
        <f t="shared" si="1"/>
        <v>Nacional: Región</v>
      </c>
      <c r="V9" t="s">
        <v>24681</v>
      </c>
      <c r="W9" s="35" t="e">
        <f t="shared" ca="1" si="2"/>
        <v>#NAME?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el Rendimiento (qqm/ha) de cultivos por Región, entre los años 2019-2020. en quintales métricos por hectárea según datos recopilados de los catastros frutícolas efectuados por la ODEPA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>
        <f>+VLOOKUP($P9,Parametros[[nombre]:[Columna1]],5,0)</f>
        <v>110</v>
      </c>
      <c r="AH9" s="23">
        <f t="shared" si="20"/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21"/>
        <v>ODEPA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>
        <f>VLOOKUP($AC9,Responsables[],3,0)</f>
        <v>7</v>
      </c>
      <c r="AQ9" s="42">
        <f>VLOOKUP($R9,unidad_medida[[#All],[nombre]:[Columna1]],5,0)</f>
        <v>72</v>
      </c>
    </row>
    <row r="10" spans="1:43" x14ac:dyDescent="0.25">
      <c r="A10" s="35" t="str">
        <f t="shared" si="3"/>
        <v>Gráfico 7-Nacional-Producto ||Rendimiento (qqm/ha)</v>
      </c>
      <c r="B10" s="35" t="e">
        <f ca="1">"link"&amp;Estructura!G1</f>
        <v>#NAME?</v>
      </c>
      <c r="C10" s="35">
        <v>1</v>
      </c>
      <c r="D10" s="21" t="s">
        <v>22192</v>
      </c>
      <c r="E10" s="47" t="s">
        <v>24607</v>
      </c>
      <c r="F10" s="47" t="s">
        <v>24680</v>
      </c>
      <c r="G10" s="47" t="s">
        <v>6350</v>
      </c>
      <c r="H10" s="48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Rendimiento (qqm/ha)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Rendimiento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quintales métricos por hectárea</v>
      </c>
      <c r="S10" s="19"/>
      <c r="T10" s="19" t="str">
        <f t="shared" si="8"/>
        <v>Rendimiento (qqm/ha) de cultivos por Producto, entre los años 2019-2020.</v>
      </c>
      <c r="U10" s="19" t="str">
        <f t="shared" si="1"/>
        <v>Nacional: Producto</v>
      </c>
      <c r="V10" t="s">
        <v>24681</v>
      </c>
      <c r="W10" s="35" t="e">
        <f t="shared" ca="1" si="2"/>
        <v>#NAME?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el Rendimiento (qqm/ha) de cultivos por Producto, entre los años 2019-2020. en quintales métricos por hectárea según datos recopilados de los catastros frutícolas efectuados por la ODEPA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>
        <f>+VLOOKUP($P10,Parametros[[nombre]:[Columna1]],5,0)</f>
        <v>110</v>
      </c>
      <c r="AH10" s="23">
        <f t="shared" si="20"/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21"/>
        <v>ODEPA</v>
      </c>
      <c r="AM10" s="22" t="str">
        <f t="shared" si="22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>
        <f>VLOOKUP($R10,unidad_medida[[#All],[nombre]:[Columna1]],5,0)</f>
        <v>72</v>
      </c>
    </row>
    <row r="11" spans="1:43" x14ac:dyDescent="0.25">
      <c r="A11" s="35" t="str">
        <f t="shared" si="3"/>
        <v>Gráfico 8-Nacional-Categoría ||Rendimiento (qqm/ha)</v>
      </c>
      <c r="B11" s="35" t="e">
        <f ca="1">"link"&amp;Estructura!G1</f>
        <v>#NAME?</v>
      </c>
      <c r="C11" s="35">
        <v>1</v>
      </c>
      <c r="D11" s="21" t="s">
        <v>22193</v>
      </c>
      <c r="E11" s="47" t="s">
        <v>24607</v>
      </c>
      <c r="F11" s="47" t="s">
        <v>24680</v>
      </c>
      <c r="G11" s="47" t="s">
        <v>6353</v>
      </c>
      <c r="H11" s="47" t="s">
        <v>20368</v>
      </c>
      <c r="J11" s="14" t="str">
        <f t="shared" si="27"/>
        <v>Categoría</v>
      </c>
      <c r="K11" s="25"/>
      <c r="L11" s="25"/>
      <c r="M11" s="19" t="str">
        <f t="shared" si="28"/>
        <v>Rendimiento (qqm/ha)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Rendimiento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quintales métricos por hectárea</v>
      </c>
      <c r="S11" s="19"/>
      <c r="T11" s="19" t="str">
        <f t="shared" si="8"/>
        <v>Rendimiento (qqm/ha) de cultivos por Categoría, entre los años 2019-2020.</v>
      </c>
      <c r="U11" s="19" t="str">
        <f t="shared" si="1"/>
        <v>Nacional: Categoría</v>
      </c>
      <c r="V11" t="s">
        <v>24681</v>
      </c>
      <c r="W11" s="35" t="e">
        <f t="shared" ca="1" si="2"/>
        <v>#NAME?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el Rendimiento (qqm/ha) de cultivos por Categoría, entre los años 2019-2020. en quintales métricos por hectárea según datos recopilados de los catastros frutícolas efectuados por la ODEPA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>
        <f>+VLOOKUP($P11,Parametros[[nombre]:[Columna1]],5,0)</f>
        <v>110</v>
      </c>
      <c r="AH11" s="23">
        <f t="shared" si="20"/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21"/>
        <v>ODEPA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>
        <f>VLOOKUP($AC11,Responsables[],3,0)</f>
        <v>7</v>
      </c>
      <c r="AQ11" s="42">
        <f>VLOOKUP($R11,unidad_medida[[#All],[nombre]:[Columna1]],5,0)</f>
        <v>72</v>
      </c>
    </row>
    <row r="12" spans="1:43" x14ac:dyDescent="0.25">
      <c r="A12" s="35" t="str">
        <f t="shared" si="3"/>
        <v>Gráfico 9-Producto-Nacional ||Rendimiento (qqm/ha)</v>
      </c>
      <c r="B12" s="35" t="e">
        <f ca="1">"link"&amp;Estructura!G1</f>
        <v>#NAME?</v>
      </c>
      <c r="C12" s="35">
        <v>5</v>
      </c>
      <c r="D12" s="21" t="s">
        <v>22261</v>
      </c>
      <c r="E12" s="49" t="s">
        <v>6350</v>
      </c>
      <c r="F12" s="49" t="s">
        <v>24680</v>
      </c>
      <c r="G12" s="49" t="s">
        <v>24607</v>
      </c>
      <c r="H12" s="50"/>
      <c r="J12" s="25" t="s">
        <v>8269</v>
      </c>
      <c r="K12" s="25"/>
      <c r="L12" s="25"/>
      <c r="M12" s="19" t="str">
        <f>+F12&amp;" de cultivos de "&amp;J12&amp;" en Chile, entre los años 2019-2020."</f>
        <v>Rendimiento (qqm/ha) de cultivos de Legumbres en Chile, entre los años 2019-2020.</v>
      </c>
      <c r="N12" s="20" t="str">
        <f t="shared" si="0"/>
        <v>Chile</v>
      </c>
      <c r="O12" s="20" t="str">
        <f t="shared" si="12"/>
        <v>Periodo 2019-2020</v>
      </c>
      <c r="P12" s="20" t="str">
        <f t="shared" si="6"/>
        <v>Rendimiento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7"/>
        <v>quintales métricos por hectárea</v>
      </c>
      <c r="S12" s="19"/>
      <c r="T12" s="19" t="str">
        <f t="shared" si="8"/>
        <v>Rendimiento (qqm/ha) de cultivos de Legumbres en Chile, entre los años 2019-2020.</v>
      </c>
      <c r="U12" s="19" t="str">
        <f t="shared" si="1"/>
        <v>Producto: Legumbres</v>
      </c>
      <c r="V12" t="s">
        <v>24681</v>
      </c>
      <c r="W12" s="35" t="e">
        <f t="shared" ca="1" si="2"/>
        <v>#NAME?</v>
      </c>
      <c r="X12" s="21" t="str">
        <f t="shared" si="13"/>
        <v>CHL</v>
      </c>
      <c r="Y12" s="21" t="str">
        <f t="shared" si="9"/>
        <v>Nacional</v>
      </c>
      <c r="Z12" t="str">
        <f t="shared" si="10"/>
        <v>Gráfico que muestra el Rendimiento (qqm/ha) de cultivos de Legumbres en Chile, entre los años 2019-2020. en quintales métricos por hectárea según datos recopilados de los catastros frutícolas efectuados por la ODEPA durante el Periodo 2019-2020</v>
      </c>
      <c r="AA12" s="24">
        <f t="shared" si="14"/>
        <v>44321</v>
      </c>
      <c r="AB12" s="22" t="str">
        <f t="shared" si="15"/>
        <v>Español</v>
      </c>
      <c r="AC12" s="22" t="str">
        <f t="shared" si="16"/>
        <v>Paula</v>
      </c>
      <c r="AD12" s="22" t="str">
        <f t="shared" si="17"/>
        <v>No Aplica</v>
      </c>
      <c r="AE12" s="22" t="str">
        <f t="shared" si="18"/>
        <v>No Aplica</v>
      </c>
      <c r="AF12" s="22" t="str">
        <f t="shared" si="19"/>
        <v>No Aplica</v>
      </c>
      <c r="AG12" s="23">
        <f>+VLOOKUP($P12,Parametros[[nombre]:[Columna1]],5,0)</f>
        <v>110</v>
      </c>
      <c r="AH12" s="23">
        <f t="shared" si="20"/>
        <v>1</v>
      </c>
      <c r="AI12" s="23">
        <f>+VLOOKUP($N12,Territorio[[nombre]:[Columna1]],7,0)</f>
        <v>38</v>
      </c>
      <c r="AJ12" s="23">
        <f>+VLOOKUP(O12,Temporalidad[[nombre]:[Columna1]],7,0)</f>
        <v>1766</v>
      </c>
      <c r="AK12" s="23">
        <f>+VLOOKUP(LEFT($D12,3),Tipo_Gráfico[[id3]:[Tipo Gráfico]],2,0)</f>
        <v>1</v>
      </c>
      <c r="AL12" s="19" t="str">
        <f t="shared" si="21"/>
        <v>ODEPA</v>
      </c>
      <c r="AM12" s="22" t="str">
        <f t="shared" si="22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>
        <f>VLOOKUP($R12,unidad_medida[[#All],[nombre]:[Columna1]],5,0)</f>
        <v>72</v>
      </c>
    </row>
    <row r="13" spans="1:43" x14ac:dyDescent="0.25">
      <c r="A13" s="35" t="str">
        <f t="shared" si="3"/>
        <v>Gráfico 10-Categoría-Nacional ||Rendimiento (qqm/ha)</v>
      </c>
      <c r="B13" s="35" t="e">
        <f ca="1">"link"&amp;Estructura!L1</f>
        <v>#NAME?</v>
      </c>
      <c r="C13" s="35">
        <v>20</v>
      </c>
      <c r="D13" s="21" t="s">
        <v>22428</v>
      </c>
      <c r="E13" s="49" t="s">
        <v>6353</v>
      </c>
      <c r="F13" s="49" t="s">
        <v>24680</v>
      </c>
      <c r="G13" s="49" t="s">
        <v>24607</v>
      </c>
      <c r="H13" s="50"/>
      <c r="J13" s="25" t="s">
        <v>14514</v>
      </c>
      <c r="K13" s="25"/>
      <c r="L13" s="25"/>
      <c r="M13" s="19" t="str">
        <f>+F13&amp;" de cultivos de "&amp;J13&amp;" en Chile, entre los años 2019-2020."</f>
        <v>Rendimiento (qqm/ha) de cultivos de Porotos en Chile,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6"/>
        <v>Rendimiento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7"/>
        <v>quintales métricos por hectárea</v>
      </c>
      <c r="S13" s="19"/>
      <c r="T13" s="19" t="str">
        <f t="shared" si="8"/>
        <v>Rendimiento (qqm/ha) de cultivos de Porotos en Chile, entre los años 2019-2020.</v>
      </c>
      <c r="U13" s="19" t="str">
        <f t="shared" si="1"/>
        <v>Categoría: Porotos</v>
      </c>
      <c r="V13" t="s">
        <v>24681</v>
      </c>
      <c r="W13" s="35" t="e">
        <f t="shared" ca="1" si="2"/>
        <v>#NAME?</v>
      </c>
      <c r="X13" s="21" t="str">
        <f t="shared" si="13"/>
        <v>CHL</v>
      </c>
      <c r="Y13" s="21" t="str">
        <f t="shared" si="9"/>
        <v>Nacional</v>
      </c>
      <c r="Z13" t="str">
        <f t="shared" si="10"/>
        <v>Gráfico que muestra el Rendimiento (qqm/ha) de cultivos de Porotos en Chile, entre los años 2019-2020. en quintales métricos por hectárea según datos recopilados de los catastros frutícolas efectuados por la ODEPA durante el Periodo 2019-2020</v>
      </c>
      <c r="AA13" s="24">
        <f t="shared" si="14"/>
        <v>44321</v>
      </c>
      <c r="AB13" s="22" t="str">
        <f t="shared" si="15"/>
        <v>Español</v>
      </c>
      <c r="AC13" s="22" t="str">
        <f t="shared" si="16"/>
        <v>Paula</v>
      </c>
      <c r="AD13" s="22" t="str">
        <f t="shared" si="17"/>
        <v>No Aplica</v>
      </c>
      <c r="AE13" s="22" t="str">
        <f t="shared" si="18"/>
        <v>No Aplica</v>
      </c>
      <c r="AF13" s="22" t="str">
        <f t="shared" si="19"/>
        <v>No Aplica</v>
      </c>
      <c r="AG13" s="23">
        <f>+VLOOKUP($P13,Parametros[[nombre]:[Columna1]],5,0)</f>
        <v>110</v>
      </c>
      <c r="AH13" s="23">
        <f t="shared" si="20"/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1</v>
      </c>
      <c r="AL13" s="19" t="str">
        <f t="shared" si="21"/>
        <v>ODEPA</v>
      </c>
      <c r="AM13" s="22" t="str">
        <f t="shared" si="22"/>
        <v>No Aplica</v>
      </c>
      <c r="AN13" s="22" t="str">
        <f t="shared" ref="AN13" si="31">+AN12</f>
        <v>No Aplica</v>
      </c>
      <c r="AO13" s="22" t="str">
        <f t="shared" ref="AO13" si="32">+AO12</f>
        <v>No Aplica</v>
      </c>
      <c r="AP13" s="35">
        <f>VLOOKUP($AC13,Responsables[],3,0)</f>
        <v>7</v>
      </c>
      <c r="AQ13" s="42">
        <f>VLOOKUP($R13,unidad_medida[[#All],[nombre]:[Columna1]],5,0)</f>
        <v>72</v>
      </c>
    </row>
    <row r="14" spans="1:43" x14ac:dyDescent="0.25">
      <c r="A14" s="35" t="str">
        <f t="shared" si="3"/>
        <v>Informe Interactivo 1-Región-Producto-Categoría ||Rendimiento (qqm/ha)</v>
      </c>
      <c r="B14" s="35" t="e">
        <f ca="1">"link"&amp;Estructura!L1</f>
        <v>#NAME?</v>
      </c>
      <c r="C14">
        <v>10</v>
      </c>
      <c r="D14" s="21" t="s">
        <v>22840</v>
      </c>
      <c r="E14" s="44" t="s">
        <v>519</v>
      </c>
      <c r="F14" s="44" t="s">
        <v>24680</v>
      </c>
      <c r="G14" s="44" t="s">
        <v>24614</v>
      </c>
      <c r="H14" s="44" t="s">
        <v>20368</v>
      </c>
      <c r="J14" s="25" t="s">
        <v>530</v>
      </c>
      <c r="K14" s="25" t="s">
        <v>28041</v>
      </c>
      <c r="L14" s="25" t="str">
        <f>"Rendimiento agrícola en "&amp;J14&amp;" || Chile || 2019-2020"</f>
        <v>Rendimiento agrícola en Coquimbo || Chile || 2019-2020</v>
      </c>
      <c r="M14" s="19" t="str">
        <f t="shared" si="4"/>
        <v>Rendimiento (qqm/ha) de cultivos de Coquimbo por Producto-Categoría, entre los años 2019-2020.</v>
      </c>
      <c r="N14" s="20" t="str">
        <f t="shared" si="0"/>
        <v>Coquimbo</v>
      </c>
      <c r="O14" s="20" t="str">
        <f t="shared" si="12"/>
        <v>Periodo 2019-2020</v>
      </c>
      <c r="P14" s="20" t="str">
        <f t="shared" si="6"/>
        <v>Rendimiento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7"/>
        <v>quintales métricos por hectárea</v>
      </c>
      <c r="S14" s="19"/>
      <c r="T14" s="19" t="str">
        <f t="shared" si="8"/>
        <v>Rendimiento (qqm/ha) de cultivos de Coquimbo por Producto-Categoría, entre los años 2019-2020.</v>
      </c>
      <c r="U14" s="19" t="str">
        <f t="shared" si="1"/>
        <v>Región: Coquimbo</v>
      </c>
      <c r="V14" t="s">
        <v>24681</v>
      </c>
      <c r="W14" s="35" t="e">
        <f t="shared" ca="1" si="2"/>
        <v>#NAME?</v>
      </c>
      <c r="X14" s="21" t="str">
        <f t="shared" si="13"/>
        <v>CHL</v>
      </c>
      <c r="Y14" s="21" t="str">
        <f t="shared" si="9"/>
        <v>Regional</v>
      </c>
      <c r="Z14" t="str">
        <f t="shared" si="10"/>
        <v>Gráfico que muestra el Rendimiento (qqm/ha) de cultivos de Coquimbo por Producto-Categoría, entre los años 2019-2020. en quintales métricos por hectárea según datos recopilados de los catastros frutícolas efectuados por la ODEPA durante el Periodo 2019-2020</v>
      </c>
      <c r="AA14" s="24">
        <f t="shared" si="14"/>
        <v>44321</v>
      </c>
      <c r="AB14" s="22" t="str">
        <f t="shared" si="15"/>
        <v>Español</v>
      </c>
      <c r="AC14" s="22" t="str">
        <f t="shared" si="16"/>
        <v>Paula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>
        <f>+VLOOKUP($P14,Parametros[[nombre]:[Columna1]],5,0)</f>
        <v>110</v>
      </c>
      <c r="AH14" s="23">
        <f t="shared" si="20"/>
        <v>1</v>
      </c>
      <c r="AI14" s="23">
        <f>+VLOOKUP($N14,Territorio[[nombre]:[Columna1]],7,0)</f>
        <v>244</v>
      </c>
      <c r="AJ14" s="23">
        <f>+VLOOKUP(O14,Temporalidad[[nombre]:[Columna1]],7,0)</f>
        <v>1766</v>
      </c>
      <c r="AK14" s="23">
        <f>+VLOOKUP(LEFT($D14,3),Tipo_Gráfico[[id3]:[Tipo Gráfico]],2,0)</f>
        <v>3</v>
      </c>
      <c r="AL14" s="19" t="str">
        <f t="shared" si="21"/>
        <v>ODEPA</v>
      </c>
      <c r="AM14" s="22" t="str">
        <f t="shared" si="22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>
        <f>VLOOKUP($R14,unidad_medida[[#All],[nombre]:[Columna1]],5,0)</f>
        <v>72</v>
      </c>
    </row>
    <row r="15" spans="1:43" x14ac:dyDescent="0.25">
      <c r="A15" s="35" t="str">
        <f t="shared" si="3"/>
        <v>Informe Interactivo 2-Producto-Región-Categoría ||Rendimiento (qqm/ha)</v>
      </c>
      <c r="B15" s="35" t="e">
        <f ca="1">"link"&amp;Estructura!L1</f>
        <v>#NAME?</v>
      </c>
      <c r="C15">
        <v>5</v>
      </c>
      <c r="D15" s="21" t="s">
        <v>22841</v>
      </c>
      <c r="E15" s="45" t="s">
        <v>6350</v>
      </c>
      <c r="F15" s="45" t="s">
        <v>24680</v>
      </c>
      <c r="G15" s="45" t="s">
        <v>24615</v>
      </c>
      <c r="H15" s="45" t="s">
        <v>20368</v>
      </c>
      <c r="J15" s="25" t="s">
        <v>8269</v>
      </c>
      <c r="K15" s="25" t="s">
        <v>28042</v>
      </c>
      <c r="L15" s="25" t="str">
        <f>"Rendimiento agrícola de "&amp;J15&amp;" || Chile || 2019-2020"</f>
        <v>Rendimiento agrícola de Legumbres || Chile || 2019-2020</v>
      </c>
      <c r="M15" s="19" t="str">
        <f t="shared" si="4"/>
        <v>Rendimiento (qqm/ha) de cultivos de Legumbres por Región-Categoría, entre los años 2019-2020.</v>
      </c>
      <c r="N15" s="20" t="str">
        <f t="shared" si="0"/>
        <v>Chile</v>
      </c>
      <c r="O15" s="20" t="str">
        <f t="shared" ref="O15" si="33">+O14</f>
        <v>Periodo 2019-2020</v>
      </c>
      <c r="P15" s="20" t="str">
        <f t="shared" si="6"/>
        <v>Rendimiento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7"/>
        <v>quintales métricos por hectárea</v>
      </c>
      <c r="S15" s="19"/>
      <c r="T15" s="19" t="str">
        <f t="shared" si="8"/>
        <v>Rendimiento (qqm/ha) de cultivos de Legumbres por Región-Categoría, entre los años 2019-2020.</v>
      </c>
      <c r="U15" s="19" t="str">
        <f t="shared" si="1"/>
        <v>Producto: Legumbres</v>
      </c>
      <c r="V15" t="s">
        <v>24681</v>
      </c>
      <c r="W15" s="35" t="e">
        <f t="shared" ca="1" si="2"/>
        <v>#NAME?</v>
      </c>
      <c r="X15" s="21" t="str">
        <f t="shared" si="13"/>
        <v>CHL</v>
      </c>
      <c r="Y15" s="21" t="str">
        <f t="shared" si="9"/>
        <v>Nacional</v>
      </c>
      <c r="Z15" t="str">
        <f t="shared" si="10"/>
        <v>Gráfico que muestra el Rendimiento (qqm/ha) de cultivos de Legumbres por Región-Categoría, entre los años 2019-2020. en quintales métricos por hectárea según datos recopilados de los catastros frutícolas efectuados por la ODEPA durante el Periodo 2019-2020</v>
      </c>
      <c r="AA15" s="24">
        <f t="shared" si="14"/>
        <v>44321</v>
      </c>
      <c r="AB15" s="22" t="str">
        <f t="shared" si="15"/>
        <v>Español</v>
      </c>
      <c r="AC15" s="22" t="str">
        <f t="shared" si="16"/>
        <v>Paula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>
        <f>+VLOOKUP($P15,Parametros[[nombre]:[Columna1]],5,0)</f>
        <v>110</v>
      </c>
      <c r="AH15" s="23">
        <f t="shared" si="20"/>
        <v>1</v>
      </c>
      <c r="AI15" s="23">
        <f>+VLOOKUP($N15,Territorio[[nombre]:[Columna1]],7,0)</f>
        <v>38</v>
      </c>
      <c r="AJ15" s="23">
        <f>+VLOOKUP(O15,Temporalidad[[nombre]:[Columna1]],7,0)</f>
        <v>1766</v>
      </c>
      <c r="AK15" s="23">
        <f>+VLOOKUP(LEFT($D15,3),Tipo_Gráfico[[id3]:[Tipo Gráfico]],2,0)</f>
        <v>3</v>
      </c>
      <c r="AL15" s="19" t="str">
        <f t="shared" si="21"/>
        <v>ODEPA</v>
      </c>
      <c r="AM15" s="22" t="str">
        <f t="shared" si="22"/>
        <v>No Aplica</v>
      </c>
      <c r="AN15" s="22" t="str">
        <f t="shared" ref="AN15" si="34">+AN14</f>
        <v>No Aplica</v>
      </c>
      <c r="AO15" s="22" t="str">
        <f t="shared" ref="AO15" si="35">+AO14</f>
        <v>No Aplica</v>
      </c>
      <c r="AP15" s="35">
        <f>VLOOKUP($AC15,Responsables[],3,0)</f>
        <v>7</v>
      </c>
      <c r="AQ15" s="42">
        <f>VLOOKUP($R15,unidad_medida[[#All],[nombre]:[Columna1]],5,0)</f>
        <v>72</v>
      </c>
    </row>
    <row r="16" spans="1:43" x14ac:dyDescent="0.25">
      <c r="A16" s="35" t="str">
        <f t="shared" si="3"/>
        <v>Reporte 360-Nacional-Región-Producto-Categoría ||Rendimiento (qqm/ha)</v>
      </c>
      <c r="B16" s="35" t="e">
        <f ca="1">"link"&amp;Estructura!L1</f>
        <v>#NAME?</v>
      </c>
      <c r="C16" s="35">
        <v>1</v>
      </c>
      <c r="D16" s="14" t="s">
        <v>24687</v>
      </c>
      <c r="E16" s="51" t="s">
        <v>24607</v>
      </c>
      <c r="F16" s="51" t="s">
        <v>24680</v>
      </c>
      <c r="G16" s="52" t="s">
        <v>24616</v>
      </c>
      <c r="H16" s="52" t="s">
        <v>20368</v>
      </c>
      <c r="J16" s="25" t="s">
        <v>24608</v>
      </c>
      <c r="K16" s="25"/>
      <c r="L16" s="25"/>
      <c r="M16" s="19" t="str">
        <f>+F16&amp;" de cultivos en Chile, entre los años 2019-2020."</f>
        <v>Rendimiento (qqm/ha) de cultivos en Chile, entre los años 2019-2020.</v>
      </c>
      <c r="N16" s="20" t="str">
        <f t="shared" si="0"/>
        <v>Chile</v>
      </c>
      <c r="O16" s="20" t="str">
        <f t="shared" ref="O16" si="36">+O15</f>
        <v>Periodo 2019-2020</v>
      </c>
      <c r="P16" s="20" t="str">
        <f t="shared" si="6"/>
        <v>Rendimiento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 t="shared" si="7"/>
        <v>quintales métricos por hectárea</v>
      </c>
      <c r="S16" s="19"/>
      <c r="T16" s="19" t="str">
        <f t="shared" si="8"/>
        <v>Rendimiento (qqm/ha) de cultivos en Chile, entre los años 2019-2020.</v>
      </c>
      <c r="U16" s="19" t="str">
        <f t="shared" si="1"/>
        <v>Nacional: Total</v>
      </c>
      <c r="V16" t="s">
        <v>24681</v>
      </c>
      <c r="W16" s="35" t="e">
        <f t="shared" ca="1" si="2"/>
        <v>#NAME?</v>
      </c>
      <c r="X16" s="21" t="str">
        <f t="shared" si="13"/>
        <v>CHL</v>
      </c>
      <c r="Y16" s="21" t="str">
        <f t="shared" si="9"/>
        <v>Nacional</v>
      </c>
      <c r="Z16" t="str">
        <f t="shared" si="10"/>
        <v>Gráfico que muestra el Rendimiento (qqm/ha) de cultivos en Chile, entre los años 2019-2020. en quintales métricos por hectárea según datos recopilados de los catastros frutícolas efectuados por la ODEPA durante el Periodo 2019-2020</v>
      </c>
      <c r="AA16" s="24">
        <f t="shared" si="14"/>
        <v>44321</v>
      </c>
      <c r="AB16" s="22" t="str">
        <f t="shared" si="15"/>
        <v>Español</v>
      </c>
      <c r="AC16" s="22" t="str">
        <f t="shared" si="16"/>
        <v>Paula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>
        <f>+VLOOKUP($P16,Parametros[[nombre]:[Columna1]],5,0)</f>
        <v>110</v>
      </c>
      <c r="AH16" s="23">
        <f t="shared" si="20"/>
        <v>1</v>
      </c>
      <c r="AI16" s="23">
        <f>+VLOOKUP($N16,Territorio[[nombre]:[Columna1]],7,0)</f>
        <v>38</v>
      </c>
      <c r="AJ16" s="23">
        <f>+VLOOKUP(O16,Temporalidad[[nombre]:[Columna1]],7,0)</f>
        <v>1766</v>
      </c>
      <c r="AK16" s="23">
        <f>+VLOOKUP(LEFT($D16,3),Tipo_Gráfico[[id3]:[Tipo Gráfico]],2,0)</f>
        <v>4</v>
      </c>
      <c r="AL16" s="19" t="str">
        <f t="shared" si="21"/>
        <v>ODEPA</v>
      </c>
      <c r="AM16" s="22" t="str">
        <f t="shared" si="22"/>
        <v>No Aplica</v>
      </c>
      <c r="AN16" s="22" t="s">
        <v>25</v>
      </c>
      <c r="AO16" s="22" t="s">
        <v>25</v>
      </c>
      <c r="AP16" s="35">
        <f>VLOOKUP($AC16,Responsables[],3,0)</f>
        <v>7</v>
      </c>
      <c r="AQ16" s="42">
        <f>VLOOKUP($R16,unidad_medida[[#All],[nombre]:[Columna1]],5,0)</f>
        <v>72</v>
      </c>
    </row>
    <row r="17" spans="1:43" x14ac:dyDescent="0.25">
      <c r="A17" s="35" t="str">
        <f>+D17&amp;"-"&amp;E17&amp;"-"&amp;G17&amp;" ||"&amp;F17</f>
        <v>Gráfico 11-Región-Producto ||Rendimiento (qqm/ha)</v>
      </c>
      <c r="B17" s="35" t="str">
        <f>"link"&amp;Estructura!B14</f>
        <v>link</v>
      </c>
      <c r="C17">
        <v>10</v>
      </c>
      <c r="D17" s="21" t="s">
        <v>28029</v>
      </c>
      <c r="E17" s="44" t="s">
        <v>519</v>
      </c>
      <c r="F17" s="44" t="s">
        <v>24680</v>
      </c>
      <c r="G17" s="44" t="s">
        <v>6350</v>
      </c>
      <c r="H17" s="44"/>
      <c r="J17" s="25" t="s">
        <v>530</v>
      </c>
      <c r="K17" s="25"/>
      <c r="L17" s="25"/>
      <c r="M17" s="19" t="str">
        <f>+F17&amp;" de cultivos de "&amp;J17&amp;" por "&amp;G17&amp;", entre los años 1979-2020."</f>
        <v>Rendimiento (qqm/ha) de cultivos de Coquimbo por Producto, entre los años 1979-2020.</v>
      </c>
      <c r="N17" s="20" t="str">
        <f t="shared" ref="N17:N29" si="37">IF(E17="Región",J17,IF(E17="Comuna",J17,"Chile"))</f>
        <v>Coquimbo</v>
      </c>
      <c r="O17" s="20" t="s">
        <v>28045</v>
      </c>
      <c r="P17" s="20" t="str">
        <f>+IF($F17="Rendimiento (qqm/ha)","Rendimiento",IF($F17="0","0","0"))</f>
        <v>Rendimiento</v>
      </c>
      <c r="Q17" s="40">
        <f>+IF($E17="PRODUCTO",VLOOKUP(J17,Categorias[[Producto]:[Columna1]],9,0)&amp;"000",IF($E17="CATEGORÍA",VLOOKUP(J17,Categorias[[Categoría]:[Columna2]],7,0),$Q$1))</f>
        <v>100100000</v>
      </c>
      <c r="R17" s="20" t="str">
        <f>+IF($F17="Rendimiento (qqm/ha)","quintales métricos por hectárea",IF($F17="0","0","0"))</f>
        <v>quintales métricos por hectárea</v>
      </c>
      <c r="S17" s="19"/>
      <c r="T17" s="19" t="str">
        <f>M17</f>
        <v>Rendimiento (qqm/ha) de cultivos de Coquimbo por Producto, entre los años 1979-2020.</v>
      </c>
      <c r="U17" s="19" t="str">
        <f t="shared" ref="U17:U29" si="38">+E17&amp;": "&amp;J17</f>
        <v>Región: Coquimbo</v>
      </c>
      <c r="V17" t="s">
        <v>24681</v>
      </c>
      <c r="W17" s="35" t="str">
        <f t="shared" ref="W17:W29" si="39">HYPERLINK(B17,B17)</f>
        <v>link</v>
      </c>
      <c r="X17" s="21" t="s">
        <v>117</v>
      </c>
      <c r="Y17" s="21" t="str">
        <f>+IF($E17="Región","Regional",IF($E17="Comuna","Comunal","Nacional"))</f>
        <v>Regional</v>
      </c>
      <c r="Z17" t="str">
        <f>"Gráfico que muestra el "&amp;T17&amp;" en "&amp;R17&amp;" según datos recopilados de los catastros frutícolas efectuados por la ODEPA durante el "&amp;O17</f>
        <v>Gráfico que muestra el Rendimiento (qqm/ha) de cultivos de Coquimbo por Producto, entre los años 1979-2020. en quintales métricos por hectárea según datos recopilados de los catastros frutícolas efectuados por la ODEPA durante el Periodo 1979-2020</v>
      </c>
      <c r="AA17" s="24">
        <v>44321</v>
      </c>
      <c r="AB17" s="22" t="s">
        <v>22222</v>
      </c>
      <c r="AC17" s="22" t="s">
        <v>22242</v>
      </c>
      <c r="AD17" s="22" t="s">
        <v>25</v>
      </c>
      <c r="AE17" s="22" t="s">
        <v>25</v>
      </c>
      <c r="AF17" s="22" t="s">
        <v>25</v>
      </c>
      <c r="AG17" s="23">
        <f>+VLOOKUP($P17,Parametros[[nombre]:[Columna1]],5,0)</f>
        <v>110</v>
      </c>
      <c r="AH17" s="23">
        <v>1</v>
      </c>
      <c r="AI17" s="23">
        <f>+VLOOKUP($N17,Territorio[[nombre]:[Columna1]],7,0)</f>
        <v>244</v>
      </c>
      <c r="AJ17" s="23" t="e">
        <f>+VLOOKUP(O17,Temporalidad[[nombre]:[Columna1]],7,0)</f>
        <v>#N/A</v>
      </c>
      <c r="AK17" s="23">
        <f>+VLOOKUP(LEFT($D17,3),Tipo_Gráfico[[id3]:[Tipo Gráfico]],2,0)</f>
        <v>1</v>
      </c>
      <c r="AL17" s="41" t="s">
        <v>24606</v>
      </c>
      <c r="AM17" s="22" t="s">
        <v>25</v>
      </c>
      <c r="AN17" s="22" t="s">
        <v>25</v>
      </c>
      <c r="AO17" s="22" t="s">
        <v>25</v>
      </c>
      <c r="AP17" s="35">
        <f>VLOOKUP($AC17,Responsables[],3,0)</f>
        <v>7</v>
      </c>
      <c r="AQ17" s="42">
        <f>VLOOKUP($R17,unidad_medida[[#All],[nombre]:[Columna1]],5,0)</f>
        <v>72</v>
      </c>
    </row>
    <row r="18" spans="1:43" x14ac:dyDescent="0.25">
      <c r="A18" s="35" t="str">
        <f t="shared" ref="A18:A29" si="40">+D18&amp;"-"&amp;E18&amp;"-"&amp;G18&amp;" ||"&amp;F18</f>
        <v>Gráfico 12-Región-Categoría ||Rendimiento (qqm/ha)</v>
      </c>
      <c r="B18" s="35" t="str">
        <f>"link"&amp;Estructura!B14</f>
        <v>link</v>
      </c>
      <c r="C18">
        <v>10</v>
      </c>
      <c r="D18" s="21" t="s">
        <v>28030</v>
      </c>
      <c r="E18" s="44" t="s">
        <v>519</v>
      </c>
      <c r="F18" s="44" t="s">
        <v>24680</v>
      </c>
      <c r="G18" s="44" t="s">
        <v>6353</v>
      </c>
      <c r="H18" s="44" t="s">
        <v>20368</v>
      </c>
      <c r="J18" s="25" t="s">
        <v>530</v>
      </c>
      <c r="K18" s="25"/>
      <c r="L18" s="25"/>
      <c r="M18" s="19" t="str">
        <f>+F18&amp;" de cultivos de "&amp;J18&amp;" por "&amp;G18&amp;", entre los años 1979-2020."</f>
        <v>Rendimiento (qqm/ha) de cultivos de Coquimbo por Categoría, entre los años 1979-2020.</v>
      </c>
      <c r="N18" s="20" t="str">
        <f t="shared" si="37"/>
        <v>Coquimbo</v>
      </c>
      <c r="O18" s="20" t="str">
        <f t="shared" ref="O18:O29" si="41">+O17</f>
        <v>Periodo 1979-2020</v>
      </c>
      <c r="P18" s="20" t="str">
        <f t="shared" si="6"/>
        <v>Rendimiento</v>
      </c>
      <c r="Q18" s="40">
        <f>+IF($E18="PRODUCTO",VLOOKUP(J18,Categorias[[Producto]:[Columna1]],9,0)&amp;"000",IF($E18="CATEGORÍA",VLOOKUP(J18,Categorias[[Categoría]:[Columna2]],7,0),$Q$1))</f>
        <v>100100000</v>
      </c>
      <c r="R18" s="20" t="str">
        <f t="shared" si="7"/>
        <v>quintales métricos por hectárea</v>
      </c>
      <c r="S18" s="19"/>
      <c r="T18" s="19" t="str">
        <f t="shared" ref="T18:T29" si="42">M18</f>
        <v>Rendimiento (qqm/ha) de cultivos de Coquimbo por Categoría, entre los años 1979-2020.</v>
      </c>
      <c r="U18" s="19" t="str">
        <f t="shared" si="38"/>
        <v>Región: Coquimbo</v>
      </c>
      <c r="V18" t="s">
        <v>24681</v>
      </c>
      <c r="W18" s="35" t="str">
        <f t="shared" si="39"/>
        <v>link</v>
      </c>
      <c r="X18" s="21" t="str">
        <f>+X17</f>
        <v>CHL</v>
      </c>
      <c r="Y18" s="21" t="str">
        <f t="shared" si="9"/>
        <v>Regional</v>
      </c>
      <c r="Z18" t="str">
        <f t="shared" ref="Z18:Z29" si="43">"Gráfico que muestra el "&amp;T18&amp;" en "&amp;R18&amp;" según datos recopilados de los catastros frutícolas efectuados por la ODEPA durante el "&amp;O18</f>
        <v>Gráfico que muestra el Rendimiento (qqm/ha) de cultivos de Coquimbo por Categoría, entre los años 1979-2020. en quintales métricos por hectárea según datos recopilados de los catastros frutícolas efectuados por la ODEPA durante el Periodo 1979-2020</v>
      </c>
      <c r="AA18" s="24">
        <f t="shared" ref="AA18:AF29" si="44">+AA17</f>
        <v>44321</v>
      </c>
      <c r="AB18" s="22" t="str">
        <f t="shared" si="44"/>
        <v>Español</v>
      </c>
      <c r="AC18" s="22" t="str">
        <f t="shared" si="44"/>
        <v>Paula</v>
      </c>
      <c r="AD18" s="22" t="str">
        <f t="shared" si="44"/>
        <v>No Aplica</v>
      </c>
      <c r="AE18" s="22" t="str">
        <f t="shared" si="44"/>
        <v>No Aplica</v>
      </c>
      <c r="AF18" s="22" t="str">
        <f t="shared" si="44"/>
        <v>No Aplica</v>
      </c>
      <c r="AG18" s="23">
        <f>+VLOOKUP($P18,Parametros[[nombre]:[Columna1]],5,0)</f>
        <v>110</v>
      </c>
      <c r="AH18" s="23">
        <f>AH17</f>
        <v>1</v>
      </c>
      <c r="AI18" s="23">
        <f>+VLOOKUP($N18,Territorio[[nombre]:[Columna1]],7,0)</f>
        <v>244</v>
      </c>
      <c r="AJ18" s="23" t="e">
        <f>+VLOOKUP(O18,Temporalidad[[nombre]:[Columna1]],7,0)</f>
        <v>#N/A</v>
      </c>
      <c r="AK18" s="23">
        <f>+VLOOKUP(LEFT($D18,3),Tipo_Gráfico[[id3]:[Tipo Gráfico]],2,0)</f>
        <v>1</v>
      </c>
      <c r="AL18" s="19" t="str">
        <f>+AL17</f>
        <v>ODEPA</v>
      </c>
      <c r="AM18" s="22" t="str">
        <f>+AM17</f>
        <v>No Aplica</v>
      </c>
      <c r="AN18" s="22" t="str">
        <f>+AN17</f>
        <v>No Aplica</v>
      </c>
      <c r="AO18" s="22" t="str">
        <f>+AO17</f>
        <v>No Aplica</v>
      </c>
      <c r="AP18" s="35">
        <f>VLOOKUP($AC18,Responsables[],3,0)</f>
        <v>7</v>
      </c>
      <c r="AQ18" s="42">
        <f>VLOOKUP($R18,unidad_medida[[#All],[nombre]:[Columna1]],5,0)</f>
        <v>72</v>
      </c>
    </row>
    <row r="19" spans="1:43" x14ac:dyDescent="0.25">
      <c r="A19" s="35" t="str">
        <f t="shared" si="40"/>
        <v>Gráfico 13-Producto-Región ||Rendimiento (qqm/ha)</v>
      </c>
      <c r="B19" s="35" t="str">
        <f>"link"&amp;Estructura!B14</f>
        <v>link</v>
      </c>
      <c r="C19">
        <v>5</v>
      </c>
      <c r="D19" s="21" t="s">
        <v>28031</v>
      </c>
      <c r="E19" s="45" t="s">
        <v>6350</v>
      </c>
      <c r="F19" s="45" t="s">
        <v>24680</v>
      </c>
      <c r="G19" s="45" t="s">
        <v>519</v>
      </c>
      <c r="H19" s="45"/>
      <c r="J19" s="25" t="s">
        <v>8269</v>
      </c>
      <c r="K19" s="25"/>
      <c r="L19" s="25"/>
      <c r="M19" s="19" t="str">
        <f>+F19&amp;" de cultivos de "&amp;J19&amp;" por "&amp;G19&amp;", entre los años 1979-2020."</f>
        <v>Rendimiento (qqm/ha) de cultivos de Legumbres por Región, entre los años 1979-2020.</v>
      </c>
      <c r="N19" s="20" t="str">
        <f t="shared" si="37"/>
        <v>Chile</v>
      </c>
      <c r="O19" s="20" t="str">
        <f t="shared" si="41"/>
        <v>Periodo 1979-2020</v>
      </c>
      <c r="P19" s="20" t="str">
        <f t="shared" si="6"/>
        <v>Rendimiento</v>
      </c>
      <c r="Q19" s="40" t="str">
        <f>+IF($E19="PRODUCTO",VLOOKUP(J19,Categorias[[Producto]:[Columna1]],9,0)&amp;"000",IF($E19="CATEGORÍA",VLOOKUP(J19,Categorias[[Categoría]:[Columna2]],7,0),$Q$1))</f>
        <v>100110000</v>
      </c>
      <c r="R19" s="20" t="str">
        <f t="shared" si="7"/>
        <v>quintales métricos por hectárea</v>
      </c>
      <c r="S19" s="19"/>
      <c r="T19" s="19" t="str">
        <f t="shared" si="42"/>
        <v>Rendimiento (qqm/ha) de cultivos de Legumbres por Región, entre los años 1979-2020.</v>
      </c>
      <c r="U19" s="19" t="str">
        <f t="shared" si="38"/>
        <v>Producto: Legumbres</v>
      </c>
      <c r="V19" t="s">
        <v>24681</v>
      </c>
      <c r="W19" s="35" t="str">
        <f t="shared" si="39"/>
        <v>link</v>
      </c>
      <c r="X19" s="21" t="str">
        <f t="shared" ref="X19:X29" si="45">+X18</f>
        <v>CHL</v>
      </c>
      <c r="Y19" s="21" t="str">
        <f t="shared" si="9"/>
        <v>Nacional</v>
      </c>
      <c r="Z19" t="str">
        <f t="shared" si="43"/>
        <v>Gráfico que muestra el Rendimiento (qqm/ha) de cultivos de Legumbres por Región, entre los años 1979-2020. en quintales métricos por hectárea según datos recopilados de los catastros frutícolas efectuados por la ODEPA durante el Periodo 1979-2020</v>
      </c>
      <c r="AA19" s="24">
        <f t="shared" si="44"/>
        <v>44321</v>
      </c>
      <c r="AB19" s="22" t="str">
        <f t="shared" si="44"/>
        <v>Español</v>
      </c>
      <c r="AC19" s="22" t="str">
        <f t="shared" si="44"/>
        <v>Paula</v>
      </c>
      <c r="AD19" s="22" t="str">
        <f t="shared" si="44"/>
        <v>No Aplica</v>
      </c>
      <c r="AE19" s="22" t="str">
        <f t="shared" si="44"/>
        <v>No Aplica</v>
      </c>
      <c r="AF19" s="22" t="str">
        <f t="shared" si="44"/>
        <v>No Aplica</v>
      </c>
      <c r="AG19" s="23">
        <f>+VLOOKUP($P19,Parametros[[nombre]:[Columna1]],5,0)</f>
        <v>110</v>
      </c>
      <c r="AH19" s="23">
        <f t="shared" ref="AH19:AH29" si="46">AH18</f>
        <v>1</v>
      </c>
      <c r="AI19" s="23">
        <f>+VLOOKUP($N19,Territorio[[nombre]:[Columna1]],7,0)</f>
        <v>38</v>
      </c>
      <c r="AJ19" s="23" t="e">
        <f>+VLOOKUP(O19,Temporalidad[[nombre]:[Columna1]],7,0)</f>
        <v>#N/A</v>
      </c>
      <c r="AK19" s="23">
        <f>+VLOOKUP(LEFT($D19,3),Tipo_Gráfico[[id3]:[Tipo Gráfico]],2,0)</f>
        <v>1</v>
      </c>
      <c r="AL19" s="19" t="str">
        <f t="shared" ref="AL19:AO29" si="47">+AL18</f>
        <v>ODEPA</v>
      </c>
      <c r="AM19" s="22" t="str">
        <f t="shared" si="47"/>
        <v>No Aplica</v>
      </c>
      <c r="AN19" s="22" t="s">
        <v>25</v>
      </c>
      <c r="AO19" s="22" t="s">
        <v>25</v>
      </c>
      <c r="AP19" s="35">
        <f>VLOOKUP($AC19,Responsables[],3,0)</f>
        <v>7</v>
      </c>
      <c r="AQ19" s="42">
        <f>VLOOKUP($R19,unidad_medida[[#All],[nombre]:[Columna1]],5,0)</f>
        <v>72</v>
      </c>
    </row>
    <row r="20" spans="1:43" x14ac:dyDescent="0.25">
      <c r="A20" s="35" t="str">
        <f t="shared" si="40"/>
        <v>Gráfico 14-Producto-Categoría ||Rendimiento (qqm/ha)</v>
      </c>
      <c r="B20" s="35" t="str">
        <f>"link"&amp;Estructura!B14</f>
        <v>link</v>
      </c>
      <c r="C20">
        <v>5</v>
      </c>
      <c r="D20" s="21" t="s">
        <v>28032</v>
      </c>
      <c r="E20" s="45" t="s">
        <v>6350</v>
      </c>
      <c r="F20" s="45" t="s">
        <v>24680</v>
      </c>
      <c r="G20" s="45" t="s">
        <v>6353</v>
      </c>
      <c r="H20" s="45" t="s">
        <v>20368</v>
      </c>
      <c r="J20" s="25" t="s">
        <v>8269</v>
      </c>
      <c r="K20" s="25"/>
      <c r="L20" s="25"/>
      <c r="M20" s="19" t="str">
        <f>+F20&amp;" de cultivos de "&amp;J20&amp;" por "&amp;G20&amp;", entre los años 1979-2020."</f>
        <v>Rendimiento (qqm/ha) de cultivos de Legumbres por Categoría, entre los años 1979-2020.</v>
      </c>
      <c r="N20" s="20" t="str">
        <f t="shared" si="37"/>
        <v>Chile</v>
      </c>
      <c r="O20" s="20" t="str">
        <f t="shared" si="41"/>
        <v>Periodo 1979-2020</v>
      </c>
      <c r="P20" s="20" t="str">
        <f t="shared" si="6"/>
        <v>Rendimiento</v>
      </c>
      <c r="Q20" s="40" t="str">
        <f>+IF($E20="PRODUCTO",VLOOKUP(J20,Categorias[[Producto]:[Columna1]],9,0)&amp;"000",IF($E20="CATEGORÍA",VLOOKUP(J20,Categorias[[Categoría]:[Columna2]],7,0),$Q$1))</f>
        <v>100110000</v>
      </c>
      <c r="R20" s="20" t="str">
        <f t="shared" si="7"/>
        <v>quintales métricos por hectárea</v>
      </c>
      <c r="S20" s="19"/>
      <c r="T20" s="19" t="str">
        <f t="shared" si="42"/>
        <v>Rendimiento (qqm/ha) de cultivos de Legumbres por Categoría, entre los años 1979-2020.</v>
      </c>
      <c r="U20" s="19" t="str">
        <f t="shared" si="38"/>
        <v>Producto: Legumbres</v>
      </c>
      <c r="V20" t="s">
        <v>24681</v>
      </c>
      <c r="W20" s="35" t="str">
        <f t="shared" si="39"/>
        <v>link</v>
      </c>
      <c r="X20" s="21" t="str">
        <f t="shared" si="45"/>
        <v>CHL</v>
      </c>
      <c r="Y20" s="21" t="str">
        <f t="shared" si="9"/>
        <v>Nacional</v>
      </c>
      <c r="Z20" t="str">
        <f t="shared" si="43"/>
        <v>Gráfico que muestra el Rendimiento (qqm/ha) de cultivos de Legumbres por Categoría, entre los años 1979-2020. en quintales métricos por hectárea según datos recopilados de los catastros frutícolas efectuados por la ODEPA durante el Periodo 1979-2020</v>
      </c>
      <c r="AA20" s="24">
        <f t="shared" si="44"/>
        <v>44321</v>
      </c>
      <c r="AB20" s="22" t="str">
        <f t="shared" si="44"/>
        <v>Español</v>
      </c>
      <c r="AC20" s="22" t="str">
        <f t="shared" si="44"/>
        <v>Paula</v>
      </c>
      <c r="AD20" s="22" t="str">
        <f t="shared" si="44"/>
        <v>No Aplica</v>
      </c>
      <c r="AE20" s="22" t="str">
        <f t="shared" si="44"/>
        <v>No Aplica</v>
      </c>
      <c r="AF20" s="22" t="str">
        <f t="shared" si="44"/>
        <v>No Aplica</v>
      </c>
      <c r="AG20" s="23">
        <f>+VLOOKUP($P20,Parametros[[nombre]:[Columna1]],5,0)</f>
        <v>110</v>
      </c>
      <c r="AH20" s="23">
        <f t="shared" si="46"/>
        <v>1</v>
      </c>
      <c r="AI20" s="23">
        <f>+VLOOKUP($N20,Territorio[[nombre]:[Columna1]],7,0)</f>
        <v>38</v>
      </c>
      <c r="AJ20" s="23" t="e">
        <f>+VLOOKUP(O20,Temporalidad[[nombre]:[Columna1]],7,0)</f>
        <v>#N/A</v>
      </c>
      <c r="AK20" s="23">
        <f>+VLOOKUP(LEFT($D20,3),Tipo_Gráfico[[id3]:[Tipo Gráfico]],2,0)</f>
        <v>1</v>
      </c>
      <c r="AL20" s="19" t="str">
        <f t="shared" si="47"/>
        <v>ODEPA</v>
      </c>
      <c r="AM20" s="22" t="str">
        <f t="shared" si="47"/>
        <v>No Aplica</v>
      </c>
      <c r="AN20" s="22" t="str">
        <f t="shared" si="47"/>
        <v>No Aplica</v>
      </c>
      <c r="AO20" s="22" t="str">
        <f t="shared" si="47"/>
        <v>No Aplica</v>
      </c>
      <c r="AP20" s="35">
        <f>VLOOKUP($AC20,Responsables[],3,0)</f>
        <v>7</v>
      </c>
      <c r="AQ20" s="42">
        <f>VLOOKUP($R20,unidad_medida[[#All],[nombre]:[Columna1]],5,0)</f>
        <v>72</v>
      </c>
    </row>
    <row r="21" spans="1:43" x14ac:dyDescent="0.25">
      <c r="A21" s="35" t="str">
        <f t="shared" si="40"/>
        <v>Gráfico 15-Categoria-Región ||Rendimiento (qqm/ha)</v>
      </c>
      <c r="B21" s="35" t="str">
        <f>"link"&amp;Estructura!B14</f>
        <v>link</v>
      </c>
      <c r="C21">
        <v>20</v>
      </c>
      <c r="D21" s="21" t="s">
        <v>28033</v>
      </c>
      <c r="E21" s="46" t="s">
        <v>24613</v>
      </c>
      <c r="F21" s="46" t="s">
        <v>24680</v>
      </c>
      <c r="G21" s="46" t="s">
        <v>519</v>
      </c>
      <c r="H21" s="46"/>
      <c r="J21" s="25" t="s">
        <v>14514</v>
      </c>
      <c r="K21" s="25"/>
      <c r="L21" s="25"/>
      <c r="M21" s="19" t="str">
        <f>+F21&amp;" de cultivos de "&amp;J21&amp;" por "&amp;G21&amp;", entre los años 1979-2020."</f>
        <v>Rendimiento (qqm/ha) de cultivos de Porotos por Región, entre los años 1979-2020.</v>
      </c>
      <c r="N21" s="20" t="str">
        <f t="shared" si="37"/>
        <v>Chile</v>
      </c>
      <c r="O21" s="20" t="str">
        <f t="shared" si="41"/>
        <v>Periodo 1979-2020</v>
      </c>
      <c r="P21" s="20" t="str">
        <f t="shared" si="6"/>
        <v>Rendimiento</v>
      </c>
      <c r="Q21" s="40">
        <f>+IF($E21="PRODUCTO",VLOOKUP(J21,Categorias[[Producto]:[Columna1]],9,0)&amp;"000",IF($E21="CATEGORÍA",VLOOKUP(J21,Categorias[[Categoría]:[Columna2]],7,0),$Q$1))</f>
        <v>100100000</v>
      </c>
      <c r="R21" s="20" t="str">
        <f t="shared" si="7"/>
        <v>quintales métricos por hectárea</v>
      </c>
      <c r="S21" s="19"/>
      <c r="T21" s="19" t="str">
        <f t="shared" si="42"/>
        <v>Rendimiento (qqm/ha) de cultivos de Porotos por Región, entre los años 1979-2020.</v>
      </c>
      <c r="U21" s="19" t="str">
        <f t="shared" si="38"/>
        <v>Categoria: Porotos</v>
      </c>
      <c r="V21" t="s">
        <v>24681</v>
      </c>
      <c r="W21" s="35" t="str">
        <f t="shared" si="39"/>
        <v>link</v>
      </c>
      <c r="X21" s="21" t="str">
        <f t="shared" si="45"/>
        <v>CHL</v>
      </c>
      <c r="Y21" s="21" t="str">
        <f t="shared" si="9"/>
        <v>Nacional</v>
      </c>
      <c r="Z21" t="str">
        <f t="shared" si="43"/>
        <v>Gráfico que muestra el Rendimiento (qqm/ha) de cultivos de Porotos por Región, entre los años 1979-2020. en quintales métricos por hectárea según datos recopilados de los catastros frutícolas efectuados por la ODEPA durante el Periodo 1979-2020</v>
      </c>
      <c r="AA21" s="24">
        <f t="shared" si="44"/>
        <v>44321</v>
      </c>
      <c r="AB21" s="22" t="str">
        <f t="shared" si="44"/>
        <v>Español</v>
      </c>
      <c r="AC21" s="22" t="str">
        <f t="shared" si="44"/>
        <v>Paula</v>
      </c>
      <c r="AD21" s="22" t="str">
        <f t="shared" si="44"/>
        <v>No Aplica</v>
      </c>
      <c r="AE21" s="22" t="str">
        <f t="shared" si="44"/>
        <v>No Aplica</v>
      </c>
      <c r="AF21" s="22" t="str">
        <f t="shared" si="44"/>
        <v>No Aplica</v>
      </c>
      <c r="AG21" s="23">
        <f>+VLOOKUP($P21,Parametros[[nombre]:[Columna1]],5,0)</f>
        <v>110</v>
      </c>
      <c r="AH21" s="23">
        <f t="shared" si="46"/>
        <v>1</v>
      </c>
      <c r="AI21" s="23">
        <f>+VLOOKUP($N21,Territorio[[nombre]:[Columna1]],7,0)</f>
        <v>38</v>
      </c>
      <c r="AJ21" s="23" t="e">
        <f>+VLOOKUP(O21,Temporalidad[[nombre]:[Columna1]],7,0)</f>
        <v>#N/A</v>
      </c>
      <c r="AK21" s="23">
        <f>+VLOOKUP(LEFT($D21,3),Tipo_Gráfico[[id3]:[Tipo Gráfico]],2,0)</f>
        <v>1</v>
      </c>
      <c r="AL21" s="19" t="str">
        <f t="shared" si="47"/>
        <v>ODEPA</v>
      </c>
      <c r="AM21" s="22" t="str">
        <f t="shared" si="47"/>
        <v>No Aplica</v>
      </c>
      <c r="AN21" s="22" t="s">
        <v>25</v>
      </c>
      <c r="AO21" s="22" t="s">
        <v>25</v>
      </c>
      <c r="AP21" s="35">
        <f>VLOOKUP($AC21,Responsables[],3,0)</f>
        <v>7</v>
      </c>
      <c r="AQ21" s="42">
        <f>VLOOKUP($R21,unidad_medida[[#All],[nombre]:[Columna1]],5,0)</f>
        <v>72</v>
      </c>
    </row>
    <row r="22" spans="1:43" x14ac:dyDescent="0.25">
      <c r="A22" s="35" t="str">
        <f t="shared" si="40"/>
        <v>Gráfico 16-Nacional-Región ||Rendimiento (qqm/ha)</v>
      </c>
      <c r="B22" s="35" t="str">
        <f>"link"&amp;Estructura!G14</f>
        <v>linkLupino Amargo</v>
      </c>
      <c r="C22" s="35">
        <v>1</v>
      </c>
      <c r="D22" s="21" t="s">
        <v>28034</v>
      </c>
      <c r="E22" s="47" t="s">
        <v>24607</v>
      </c>
      <c r="F22" s="47" t="s">
        <v>24680</v>
      </c>
      <c r="G22" s="47" t="s">
        <v>519</v>
      </c>
      <c r="H22" s="48"/>
      <c r="J22" s="14" t="str">
        <f>G22</f>
        <v>Región</v>
      </c>
      <c r="K22" s="25"/>
      <c r="L22" s="25"/>
      <c r="M22" s="19" t="str">
        <f>+F22&amp;" de cultivos por "&amp;G22&amp;", entre los años 1979-2020."</f>
        <v>Rendimiento (qqm/ha) de cultivos por Región, entre los años 1979-2020.</v>
      </c>
      <c r="N22" s="20" t="str">
        <f t="shared" si="37"/>
        <v>Chile</v>
      </c>
      <c r="O22" s="20" t="str">
        <f t="shared" si="41"/>
        <v>Periodo 1979-2020</v>
      </c>
      <c r="P22" s="20" t="str">
        <f t="shared" si="6"/>
        <v>Rendimiento</v>
      </c>
      <c r="Q22" s="40">
        <f>+IF($E22="PRODUCTO",VLOOKUP(J22,Categorias[[Producto]:[Columna1]],9,0)&amp;"000",IF($E22="CATEGORÍA",VLOOKUP(J22,Categorias[[Categoría]:[Columna2]],7,0),$Q$1))</f>
        <v>100100000</v>
      </c>
      <c r="R22" s="20" t="str">
        <f t="shared" si="7"/>
        <v>quintales métricos por hectárea</v>
      </c>
      <c r="S22" s="19"/>
      <c r="T22" s="19" t="str">
        <f t="shared" si="42"/>
        <v>Rendimiento (qqm/ha) de cultivos por Región, entre los años 1979-2020.</v>
      </c>
      <c r="U22" s="19" t="str">
        <f t="shared" si="38"/>
        <v>Nacional: Región</v>
      </c>
      <c r="V22" t="s">
        <v>24681</v>
      </c>
      <c r="W22" s="35" t="str">
        <f t="shared" si="39"/>
        <v>linkLupino Amargo</v>
      </c>
      <c r="X22" s="21" t="str">
        <f t="shared" si="45"/>
        <v>CHL</v>
      </c>
      <c r="Y22" s="21" t="str">
        <f t="shared" si="9"/>
        <v>Nacional</v>
      </c>
      <c r="Z22" t="str">
        <f t="shared" si="43"/>
        <v>Gráfico que muestra el Rendimiento (qqm/ha) de cultivos por Región, entre los años 1979-2020. en quintales métricos por hectárea según datos recopilados de los catastros frutícolas efectuados por la ODEPA durante el Periodo 1979-2020</v>
      </c>
      <c r="AA22" s="24">
        <f t="shared" si="44"/>
        <v>44321</v>
      </c>
      <c r="AB22" s="22" t="str">
        <f t="shared" si="44"/>
        <v>Español</v>
      </c>
      <c r="AC22" s="22" t="str">
        <f t="shared" si="44"/>
        <v>Paula</v>
      </c>
      <c r="AD22" s="22" t="str">
        <f t="shared" si="44"/>
        <v>No Aplica</v>
      </c>
      <c r="AE22" s="22" t="str">
        <f t="shared" si="44"/>
        <v>No Aplica</v>
      </c>
      <c r="AF22" s="22" t="str">
        <f t="shared" si="44"/>
        <v>No Aplica</v>
      </c>
      <c r="AG22" s="23">
        <f>+VLOOKUP($P22,Parametros[[nombre]:[Columna1]],5,0)</f>
        <v>110</v>
      </c>
      <c r="AH22" s="23">
        <f t="shared" si="46"/>
        <v>1</v>
      </c>
      <c r="AI22" s="23">
        <f>+VLOOKUP($N22,Territorio[[nombre]:[Columna1]],7,0)</f>
        <v>38</v>
      </c>
      <c r="AJ22" s="23" t="e">
        <f>+VLOOKUP(O22,Temporalidad[[nombre]:[Columna1]],7,0)</f>
        <v>#N/A</v>
      </c>
      <c r="AK22" s="23">
        <f>+VLOOKUP(LEFT($D22,3),Tipo_Gráfico[[id3]:[Tipo Gráfico]],2,0)</f>
        <v>1</v>
      </c>
      <c r="AL22" s="19" t="str">
        <f t="shared" si="47"/>
        <v>ODEPA</v>
      </c>
      <c r="AM22" s="22" t="str">
        <f t="shared" si="47"/>
        <v>No Aplica</v>
      </c>
      <c r="AN22" s="22" t="str">
        <f t="shared" si="47"/>
        <v>No Aplica</v>
      </c>
      <c r="AO22" s="22" t="str">
        <f t="shared" si="47"/>
        <v>No Aplica</v>
      </c>
      <c r="AP22" s="35">
        <f>VLOOKUP($AC22,Responsables[],3,0)</f>
        <v>7</v>
      </c>
      <c r="AQ22" s="42">
        <f>VLOOKUP($R22,unidad_medida[[#All],[nombre]:[Columna1]],5,0)</f>
        <v>72</v>
      </c>
    </row>
    <row r="23" spans="1:43" x14ac:dyDescent="0.25">
      <c r="A23" s="35" t="str">
        <f t="shared" si="40"/>
        <v>Gráfico 17-Nacional-Producto ||Rendimiento (qqm/ha)</v>
      </c>
      <c r="B23" s="35" t="str">
        <f>"link"&amp;Estructura!G14</f>
        <v>linkLupino Amargo</v>
      </c>
      <c r="C23" s="35">
        <v>1</v>
      </c>
      <c r="D23" s="21" t="s">
        <v>28035</v>
      </c>
      <c r="E23" s="47" t="s">
        <v>24607</v>
      </c>
      <c r="F23" s="47" t="s">
        <v>24680</v>
      </c>
      <c r="G23" s="47" t="s">
        <v>6350</v>
      </c>
      <c r="H23" s="48"/>
      <c r="J23" s="14" t="str">
        <f t="shared" ref="J23:J24" si="48">G23</f>
        <v>Producto</v>
      </c>
      <c r="K23" s="25"/>
      <c r="L23" s="25"/>
      <c r="M23" s="19" t="str">
        <f>+F23&amp;" de cultivos por "&amp;G23&amp;", entre los años 1979-2020."</f>
        <v>Rendimiento (qqm/ha) de cultivos por Producto, entre los años 1979-2020.</v>
      </c>
      <c r="N23" s="20" t="str">
        <f t="shared" si="37"/>
        <v>Chile</v>
      </c>
      <c r="O23" s="20" t="str">
        <f t="shared" si="41"/>
        <v>Periodo 1979-2020</v>
      </c>
      <c r="P23" s="20" t="str">
        <f t="shared" si="6"/>
        <v>Rendimiento</v>
      </c>
      <c r="Q23" s="40">
        <f>+IF($E23="PRODUCTO",VLOOKUP(J23,Categorias[[Producto]:[Columna1]],9,0)&amp;"000",IF($E23="CATEGORÍA",VLOOKUP(J23,Categorias[[Categoría]:[Columna2]],7,0),$Q$1))</f>
        <v>100100000</v>
      </c>
      <c r="R23" s="20" t="str">
        <f t="shared" si="7"/>
        <v>quintales métricos por hectárea</v>
      </c>
      <c r="S23" s="19"/>
      <c r="T23" s="19" t="str">
        <f t="shared" si="42"/>
        <v>Rendimiento (qqm/ha) de cultivos por Producto, entre los años 1979-2020.</v>
      </c>
      <c r="U23" s="19" t="str">
        <f t="shared" si="38"/>
        <v>Nacional: Producto</v>
      </c>
      <c r="V23" t="s">
        <v>24681</v>
      </c>
      <c r="W23" s="35" t="str">
        <f t="shared" si="39"/>
        <v>linkLupino Amargo</v>
      </c>
      <c r="X23" s="21" t="str">
        <f t="shared" si="45"/>
        <v>CHL</v>
      </c>
      <c r="Y23" s="21" t="str">
        <f t="shared" si="9"/>
        <v>Nacional</v>
      </c>
      <c r="Z23" t="str">
        <f t="shared" si="43"/>
        <v>Gráfico que muestra el Rendimiento (qqm/ha) de cultivos por Producto, entre los años 1979-2020. en quintales métricos por hectárea según datos recopilados de los catastros frutícolas efectuados por la ODEPA durante el Periodo 1979-2020</v>
      </c>
      <c r="AA23" s="24">
        <f t="shared" si="44"/>
        <v>44321</v>
      </c>
      <c r="AB23" s="22" t="str">
        <f t="shared" si="44"/>
        <v>Español</v>
      </c>
      <c r="AC23" s="22" t="str">
        <f t="shared" si="44"/>
        <v>Paula</v>
      </c>
      <c r="AD23" s="22" t="str">
        <f t="shared" si="44"/>
        <v>No Aplica</v>
      </c>
      <c r="AE23" s="22" t="str">
        <f t="shared" si="44"/>
        <v>No Aplica</v>
      </c>
      <c r="AF23" s="22" t="str">
        <f t="shared" si="44"/>
        <v>No Aplica</v>
      </c>
      <c r="AG23" s="23">
        <f>+VLOOKUP($P23,Parametros[[nombre]:[Columna1]],5,0)</f>
        <v>110</v>
      </c>
      <c r="AH23" s="23">
        <f t="shared" si="46"/>
        <v>1</v>
      </c>
      <c r="AI23" s="23">
        <f>+VLOOKUP($N23,Territorio[[nombre]:[Columna1]],7,0)</f>
        <v>38</v>
      </c>
      <c r="AJ23" s="23" t="e">
        <f>+VLOOKUP(O23,Temporalidad[[nombre]:[Columna1]],7,0)</f>
        <v>#N/A</v>
      </c>
      <c r="AK23" s="23">
        <f>+VLOOKUP(LEFT($D23,3),Tipo_Gráfico[[id3]:[Tipo Gráfico]],2,0)</f>
        <v>1</v>
      </c>
      <c r="AL23" s="19" t="str">
        <f t="shared" si="47"/>
        <v>ODEPA</v>
      </c>
      <c r="AM23" s="22" t="str">
        <f t="shared" si="47"/>
        <v>No Aplica</v>
      </c>
      <c r="AN23" s="22" t="s">
        <v>25</v>
      </c>
      <c r="AO23" s="22" t="s">
        <v>25</v>
      </c>
      <c r="AP23" s="35">
        <f>VLOOKUP($AC23,Responsables[],3,0)</f>
        <v>7</v>
      </c>
      <c r="AQ23" s="42">
        <f>VLOOKUP($R23,unidad_medida[[#All],[nombre]:[Columna1]],5,0)</f>
        <v>72</v>
      </c>
    </row>
    <row r="24" spans="1:43" x14ac:dyDescent="0.25">
      <c r="A24" s="35" t="str">
        <f t="shared" si="40"/>
        <v>Gráfico 18-Nacional-Categoría ||Rendimiento (qqm/ha)</v>
      </c>
      <c r="B24" s="35" t="str">
        <f>"link"&amp;Estructura!G14</f>
        <v>linkLupino Amargo</v>
      </c>
      <c r="C24" s="35">
        <v>1</v>
      </c>
      <c r="D24" s="21" t="s">
        <v>28036</v>
      </c>
      <c r="E24" s="47" t="s">
        <v>24607</v>
      </c>
      <c r="F24" s="47" t="s">
        <v>24680</v>
      </c>
      <c r="G24" s="47" t="s">
        <v>6353</v>
      </c>
      <c r="H24" s="47" t="s">
        <v>20368</v>
      </c>
      <c r="J24" s="14" t="str">
        <f t="shared" si="48"/>
        <v>Categoría</v>
      </c>
      <c r="K24" s="25"/>
      <c r="L24" s="25"/>
      <c r="M24" s="19" t="str">
        <f>+F24&amp;" de cultivos por "&amp;G24&amp;", entre los años 1979-2020."</f>
        <v>Rendimiento (qqm/ha) de cultivos por Categoría, entre los años 1979-2020.</v>
      </c>
      <c r="N24" s="20" t="str">
        <f t="shared" si="37"/>
        <v>Chile</v>
      </c>
      <c r="O24" s="20" t="str">
        <f t="shared" si="41"/>
        <v>Periodo 1979-2020</v>
      </c>
      <c r="P24" s="20" t="str">
        <f t="shared" si="6"/>
        <v>Rendimiento</v>
      </c>
      <c r="Q24" s="40">
        <f>+IF($E24="PRODUCTO",VLOOKUP(J24,Categorias[[Producto]:[Columna1]],9,0)&amp;"000",IF($E24="CATEGORÍA",VLOOKUP(J24,Categorias[[Categoría]:[Columna2]],7,0),$Q$1))</f>
        <v>100100000</v>
      </c>
      <c r="R24" s="20" t="str">
        <f t="shared" si="7"/>
        <v>quintales métricos por hectárea</v>
      </c>
      <c r="S24" s="19"/>
      <c r="T24" s="19" t="str">
        <f t="shared" si="42"/>
        <v>Rendimiento (qqm/ha) de cultivos por Categoría, entre los años 1979-2020.</v>
      </c>
      <c r="U24" s="19" t="str">
        <f t="shared" si="38"/>
        <v>Nacional: Categoría</v>
      </c>
      <c r="V24" t="s">
        <v>24681</v>
      </c>
      <c r="W24" s="35" t="str">
        <f t="shared" si="39"/>
        <v>linkLupino Amargo</v>
      </c>
      <c r="X24" s="21" t="str">
        <f t="shared" si="45"/>
        <v>CHL</v>
      </c>
      <c r="Y24" s="21" t="str">
        <f t="shared" si="9"/>
        <v>Nacional</v>
      </c>
      <c r="Z24" t="str">
        <f t="shared" si="43"/>
        <v>Gráfico que muestra el Rendimiento (qqm/ha) de cultivos por Categoría, entre los años 1979-2020. en quintales métricos por hectárea según datos recopilados de los catastros frutícolas efectuados por la ODEPA durante el Periodo 1979-2020</v>
      </c>
      <c r="AA24" s="24">
        <f t="shared" si="44"/>
        <v>44321</v>
      </c>
      <c r="AB24" s="22" t="str">
        <f t="shared" si="44"/>
        <v>Español</v>
      </c>
      <c r="AC24" s="22" t="str">
        <f t="shared" si="44"/>
        <v>Paula</v>
      </c>
      <c r="AD24" s="22" t="str">
        <f t="shared" si="44"/>
        <v>No Aplica</v>
      </c>
      <c r="AE24" s="22" t="str">
        <f t="shared" si="44"/>
        <v>No Aplica</v>
      </c>
      <c r="AF24" s="22" t="str">
        <f t="shared" si="44"/>
        <v>No Aplica</v>
      </c>
      <c r="AG24" s="23">
        <f>+VLOOKUP($P24,Parametros[[nombre]:[Columna1]],5,0)</f>
        <v>110</v>
      </c>
      <c r="AH24" s="23">
        <f t="shared" si="46"/>
        <v>1</v>
      </c>
      <c r="AI24" s="23">
        <f>+VLOOKUP($N24,Territorio[[nombre]:[Columna1]],7,0)</f>
        <v>38</v>
      </c>
      <c r="AJ24" s="23" t="e">
        <f>+VLOOKUP(O24,Temporalidad[[nombre]:[Columna1]],7,0)</f>
        <v>#N/A</v>
      </c>
      <c r="AK24" s="23">
        <f>+VLOOKUP(LEFT($D24,3),Tipo_Gráfico[[id3]:[Tipo Gráfico]],2,0)</f>
        <v>1</v>
      </c>
      <c r="AL24" s="19" t="str">
        <f t="shared" si="47"/>
        <v>ODEPA</v>
      </c>
      <c r="AM24" s="22" t="str">
        <f t="shared" si="47"/>
        <v>No Aplica</v>
      </c>
      <c r="AN24" s="22" t="str">
        <f t="shared" si="47"/>
        <v>No Aplica</v>
      </c>
      <c r="AO24" s="22" t="str">
        <f t="shared" si="47"/>
        <v>No Aplica</v>
      </c>
      <c r="AP24" s="35">
        <f>VLOOKUP($AC24,Responsables[],3,0)</f>
        <v>7</v>
      </c>
      <c r="AQ24" s="42">
        <f>VLOOKUP($R24,unidad_medida[[#All],[nombre]:[Columna1]],5,0)</f>
        <v>72</v>
      </c>
    </row>
    <row r="25" spans="1:43" x14ac:dyDescent="0.25">
      <c r="A25" s="35" t="str">
        <f t="shared" si="40"/>
        <v>Gráfico 19-Producto-Nacional ||Rendimiento (qqm/ha)</v>
      </c>
      <c r="B25" s="35" t="str">
        <f>"link"&amp;Estructura!G14</f>
        <v>linkLupino Amargo</v>
      </c>
      <c r="C25" s="35">
        <v>5</v>
      </c>
      <c r="D25" s="21" t="s">
        <v>28037</v>
      </c>
      <c r="E25" s="49" t="s">
        <v>6350</v>
      </c>
      <c r="F25" s="49" t="s">
        <v>24680</v>
      </c>
      <c r="G25" s="49" t="s">
        <v>24607</v>
      </c>
      <c r="H25" s="50"/>
      <c r="J25" s="25" t="s">
        <v>8269</v>
      </c>
      <c r="K25" s="25"/>
      <c r="L25" s="25"/>
      <c r="M25" s="19" t="str">
        <f>+F25&amp;" de cultivos de "&amp;J25&amp;" en Chile, entre los años 1979-2020."</f>
        <v>Rendimiento (qqm/ha) de cultivos de Legumbres en Chile, entre los años 1979-2020.</v>
      </c>
      <c r="N25" s="20" t="str">
        <f t="shared" si="37"/>
        <v>Chile</v>
      </c>
      <c r="O25" s="20" t="str">
        <f t="shared" si="41"/>
        <v>Periodo 1979-2020</v>
      </c>
      <c r="P25" s="20" t="str">
        <f t="shared" si="6"/>
        <v>Rendimiento</v>
      </c>
      <c r="Q25" s="40" t="str">
        <f>+IF($E25="PRODUCTO",VLOOKUP(J25,Categorias[[Producto]:[Columna1]],9,0)&amp;"000",IF($E25="CATEGORÍA",VLOOKUP(J25,Categorias[[Categoría]:[Columna2]],7,0),$Q$1))</f>
        <v>100110000</v>
      </c>
      <c r="R25" s="20" t="str">
        <f t="shared" si="7"/>
        <v>quintales métricos por hectárea</v>
      </c>
      <c r="S25" s="19"/>
      <c r="T25" s="19" t="str">
        <f t="shared" si="42"/>
        <v>Rendimiento (qqm/ha) de cultivos de Legumbres en Chile, entre los años 1979-2020.</v>
      </c>
      <c r="U25" s="19" t="str">
        <f t="shared" si="38"/>
        <v>Producto: Legumbres</v>
      </c>
      <c r="V25" t="s">
        <v>24681</v>
      </c>
      <c r="W25" s="35" t="str">
        <f t="shared" si="39"/>
        <v>linkLupino Amargo</v>
      </c>
      <c r="X25" s="21" t="str">
        <f t="shared" si="45"/>
        <v>CHL</v>
      </c>
      <c r="Y25" s="21" t="str">
        <f t="shared" si="9"/>
        <v>Nacional</v>
      </c>
      <c r="Z25" t="str">
        <f t="shared" si="43"/>
        <v>Gráfico que muestra el Rendimiento (qqm/ha) de cultivos de Legumbres en Chile, entre los años 1979-2020. en quintales métricos por hectárea según datos recopilados de los catastros frutícolas efectuados por la ODEPA durante el Periodo 1979-2020</v>
      </c>
      <c r="AA25" s="24">
        <f t="shared" si="44"/>
        <v>44321</v>
      </c>
      <c r="AB25" s="22" t="str">
        <f t="shared" si="44"/>
        <v>Español</v>
      </c>
      <c r="AC25" s="22" t="str">
        <f t="shared" si="44"/>
        <v>Paula</v>
      </c>
      <c r="AD25" s="22" t="str">
        <f t="shared" si="44"/>
        <v>No Aplica</v>
      </c>
      <c r="AE25" s="22" t="str">
        <f t="shared" si="44"/>
        <v>No Aplica</v>
      </c>
      <c r="AF25" s="22" t="str">
        <f t="shared" si="44"/>
        <v>No Aplica</v>
      </c>
      <c r="AG25" s="23">
        <f>+VLOOKUP($P25,Parametros[[nombre]:[Columna1]],5,0)</f>
        <v>110</v>
      </c>
      <c r="AH25" s="23">
        <f t="shared" si="46"/>
        <v>1</v>
      </c>
      <c r="AI25" s="23">
        <f>+VLOOKUP($N25,Territorio[[nombre]:[Columna1]],7,0)</f>
        <v>38</v>
      </c>
      <c r="AJ25" s="23" t="e">
        <f>+VLOOKUP(O25,Temporalidad[[nombre]:[Columna1]],7,0)</f>
        <v>#N/A</v>
      </c>
      <c r="AK25" s="23">
        <f>+VLOOKUP(LEFT($D25,3),Tipo_Gráfico[[id3]:[Tipo Gráfico]],2,0)</f>
        <v>1</v>
      </c>
      <c r="AL25" s="19" t="str">
        <f t="shared" si="47"/>
        <v>ODEPA</v>
      </c>
      <c r="AM25" s="22" t="str">
        <f t="shared" si="47"/>
        <v>No Aplica</v>
      </c>
      <c r="AN25" s="22" t="s">
        <v>25</v>
      </c>
      <c r="AO25" s="22" t="s">
        <v>25</v>
      </c>
      <c r="AP25" s="35">
        <f>VLOOKUP($AC25,Responsables[],3,0)</f>
        <v>7</v>
      </c>
      <c r="AQ25" s="42">
        <f>VLOOKUP($R25,unidad_medida[[#All],[nombre]:[Columna1]],5,0)</f>
        <v>72</v>
      </c>
    </row>
    <row r="26" spans="1:43" x14ac:dyDescent="0.25">
      <c r="A26" s="35" t="str">
        <f t="shared" si="40"/>
        <v>Gráfico 20-Categoría-Nacional ||Rendimiento (qqm/ha)</v>
      </c>
      <c r="B26" s="35" t="str">
        <f>"link"&amp;Estructura!L14</f>
        <v>link</v>
      </c>
      <c r="C26" s="35">
        <v>20</v>
      </c>
      <c r="D26" s="21" t="s">
        <v>28038</v>
      </c>
      <c r="E26" s="49" t="s">
        <v>6353</v>
      </c>
      <c r="F26" s="49" t="s">
        <v>24680</v>
      </c>
      <c r="G26" s="49" t="s">
        <v>24607</v>
      </c>
      <c r="H26" s="50"/>
      <c r="J26" s="25" t="s">
        <v>14514</v>
      </c>
      <c r="K26" s="25"/>
      <c r="L26" s="25"/>
      <c r="M26" s="19" t="str">
        <f>+F26&amp;" de cultivos de "&amp;J26&amp;" en Chile, entre los años 1979-2020."</f>
        <v>Rendimiento (qqm/ha) de cultivos de Porotos en Chile, entre los años 1979-2020.</v>
      </c>
      <c r="N26" s="20" t="str">
        <f t="shared" si="37"/>
        <v>Chile</v>
      </c>
      <c r="O26" s="20" t="str">
        <f t="shared" si="41"/>
        <v>Periodo 1979-2020</v>
      </c>
      <c r="P26" s="20" t="str">
        <f t="shared" si="6"/>
        <v>Rendimiento</v>
      </c>
      <c r="Q26" s="40">
        <f>+IF($E26="PRODUCTO",VLOOKUP(J26,Categorias[[Producto]:[Columna1]],9,0)&amp;"000",IF($E26="CATEGORÍA",VLOOKUP(J26,Categorias[[Categoría]:[Columna2]],7,0),$Q$1))</f>
        <v>100110002</v>
      </c>
      <c r="R26" s="20" t="str">
        <f t="shared" si="7"/>
        <v>quintales métricos por hectárea</v>
      </c>
      <c r="S26" s="19"/>
      <c r="T26" s="19" t="str">
        <f t="shared" si="42"/>
        <v>Rendimiento (qqm/ha) de cultivos de Porotos en Chile, entre los años 1979-2020.</v>
      </c>
      <c r="U26" s="19" t="str">
        <f t="shared" si="38"/>
        <v>Categoría: Porotos</v>
      </c>
      <c r="V26" t="s">
        <v>24681</v>
      </c>
      <c r="W26" s="35" t="str">
        <f t="shared" si="39"/>
        <v>link</v>
      </c>
      <c r="X26" s="21" t="str">
        <f t="shared" si="45"/>
        <v>CHL</v>
      </c>
      <c r="Y26" s="21" t="str">
        <f t="shared" si="9"/>
        <v>Nacional</v>
      </c>
      <c r="Z26" t="str">
        <f t="shared" si="43"/>
        <v>Gráfico que muestra el Rendimiento (qqm/ha) de cultivos de Porotos en Chile, entre los años 1979-2020. en quintales métricos por hectárea según datos recopilados de los catastros frutícolas efectuados por la ODEPA durante el Periodo 1979-2020</v>
      </c>
      <c r="AA26" s="24">
        <f t="shared" si="44"/>
        <v>44321</v>
      </c>
      <c r="AB26" s="22" t="str">
        <f t="shared" si="44"/>
        <v>Español</v>
      </c>
      <c r="AC26" s="22" t="str">
        <f t="shared" si="44"/>
        <v>Paula</v>
      </c>
      <c r="AD26" s="22" t="str">
        <f t="shared" si="44"/>
        <v>No Aplica</v>
      </c>
      <c r="AE26" s="22" t="str">
        <f t="shared" si="44"/>
        <v>No Aplica</v>
      </c>
      <c r="AF26" s="22" t="str">
        <f t="shared" si="44"/>
        <v>No Aplica</v>
      </c>
      <c r="AG26" s="23">
        <f>+VLOOKUP($P26,Parametros[[nombre]:[Columna1]],5,0)</f>
        <v>110</v>
      </c>
      <c r="AH26" s="23">
        <f t="shared" si="46"/>
        <v>1</v>
      </c>
      <c r="AI26" s="23">
        <f>+VLOOKUP($N26,Territorio[[nombre]:[Columna1]],7,0)</f>
        <v>38</v>
      </c>
      <c r="AJ26" s="23" t="e">
        <f>+VLOOKUP(O26,Temporalidad[[nombre]:[Columna1]],7,0)</f>
        <v>#N/A</v>
      </c>
      <c r="AK26" s="23">
        <f>+VLOOKUP(LEFT($D26,3),Tipo_Gráfico[[id3]:[Tipo Gráfico]],2,0)</f>
        <v>1</v>
      </c>
      <c r="AL26" s="19" t="str">
        <f t="shared" si="47"/>
        <v>ODEPA</v>
      </c>
      <c r="AM26" s="22" t="str">
        <f t="shared" si="47"/>
        <v>No Aplica</v>
      </c>
      <c r="AN26" s="22" t="str">
        <f t="shared" si="47"/>
        <v>No Aplica</v>
      </c>
      <c r="AO26" s="22" t="str">
        <f t="shared" si="47"/>
        <v>No Aplica</v>
      </c>
      <c r="AP26" s="35">
        <f>VLOOKUP($AC26,Responsables[],3,0)</f>
        <v>7</v>
      </c>
      <c r="AQ26" s="42">
        <f>VLOOKUP($R26,unidad_medida[[#All],[nombre]:[Columna1]],5,0)</f>
        <v>72</v>
      </c>
    </row>
    <row r="27" spans="1:43" x14ac:dyDescent="0.25">
      <c r="A27" s="35" t="str">
        <f t="shared" si="40"/>
        <v>Informe Interactivo 3-Región-Producto-Categoría ||Rendimiento (qqm/ha)</v>
      </c>
      <c r="B27" s="35" t="str">
        <f>"link"&amp;Estructura!L14</f>
        <v>link</v>
      </c>
      <c r="C27">
        <v>10</v>
      </c>
      <c r="D27" s="21" t="s">
        <v>28039</v>
      </c>
      <c r="E27" s="44" t="s">
        <v>519</v>
      </c>
      <c r="F27" s="44" t="s">
        <v>24680</v>
      </c>
      <c r="G27" s="44" t="s">
        <v>24614</v>
      </c>
      <c r="H27" s="44" t="s">
        <v>20368</v>
      </c>
      <c r="J27" s="25" t="s">
        <v>530</v>
      </c>
      <c r="K27" s="25" t="s">
        <v>28043</v>
      </c>
      <c r="L27" s="25" t="str">
        <f>"Rendimiento agrícola en "&amp;J27&amp;" || Chile || 1979-2020"</f>
        <v>Rendimiento agrícola en Coquimbo || Chile || 1979-2020</v>
      </c>
      <c r="M27" s="19" t="str">
        <f>+F27&amp;" de cultivos de "&amp;J27&amp;" por "&amp;G27&amp;", entre los años 1979-2020."</f>
        <v>Rendimiento (qqm/ha) de cultivos de Coquimbo por Producto-Categoría, entre los años 1979-2020.</v>
      </c>
      <c r="N27" s="20" t="str">
        <f t="shared" si="37"/>
        <v>Coquimbo</v>
      </c>
      <c r="O27" s="20" t="str">
        <f t="shared" si="41"/>
        <v>Periodo 1979-2020</v>
      </c>
      <c r="P27" s="20" t="str">
        <f t="shared" si="6"/>
        <v>Rendimiento</v>
      </c>
      <c r="Q27" s="40">
        <f>+IF($E27="PRODUCTO",VLOOKUP(J27,Categorias[[Producto]:[Columna1]],9,0)&amp;"000",IF($E27="CATEGORÍA",VLOOKUP(J27,Categorias[[Categoría]:[Columna2]],7,0),$Q$1))</f>
        <v>100100000</v>
      </c>
      <c r="R27" s="20" t="str">
        <f t="shared" si="7"/>
        <v>quintales métricos por hectárea</v>
      </c>
      <c r="S27" s="19"/>
      <c r="T27" s="19" t="str">
        <f t="shared" si="42"/>
        <v>Rendimiento (qqm/ha) de cultivos de Coquimbo por Producto-Categoría, entre los años 1979-2020.</v>
      </c>
      <c r="U27" s="19" t="str">
        <f t="shared" si="38"/>
        <v>Región: Coquimbo</v>
      </c>
      <c r="V27" t="s">
        <v>24681</v>
      </c>
      <c r="W27" s="35" t="str">
        <f t="shared" si="39"/>
        <v>link</v>
      </c>
      <c r="X27" s="21" t="str">
        <f t="shared" si="45"/>
        <v>CHL</v>
      </c>
      <c r="Y27" s="21" t="str">
        <f t="shared" si="9"/>
        <v>Regional</v>
      </c>
      <c r="Z27" t="str">
        <f t="shared" si="43"/>
        <v>Gráfico que muestra el Rendimiento (qqm/ha) de cultivos de Coquimbo por Producto-Categoría, entre los años 1979-2020. en quintales métricos por hectárea según datos recopilados de los catastros frutícolas efectuados por la ODEPA durante el Periodo 1979-2020</v>
      </c>
      <c r="AA27" s="24">
        <f t="shared" si="44"/>
        <v>44321</v>
      </c>
      <c r="AB27" s="22" t="str">
        <f t="shared" si="44"/>
        <v>Español</v>
      </c>
      <c r="AC27" s="22" t="str">
        <f t="shared" si="44"/>
        <v>Paula</v>
      </c>
      <c r="AD27" s="22" t="str">
        <f t="shared" si="44"/>
        <v>No Aplica</v>
      </c>
      <c r="AE27" s="22" t="str">
        <f t="shared" si="44"/>
        <v>No Aplica</v>
      </c>
      <c r="AF27" s="22" t="str">
        <f t="shared" si="44"/>
        <v>No Aplica</v>
      </c>
      <c r="AG27" s="23">
        <f>+VLOOKUP($P27,Parametros[[nombre]:[Columna1]],5,0)</f>
        <v>110</v>
      </c>
      <c r="AH27" s="23">
        <f t="shared" si="46"/>
        <v>1</v>
      </c>
      <c r="AI27" s="23">
        <f>+VLOOKUP($N27,Territorio[[nombre]:[Columna1]],7,0)</f>
        <v>244</v>
      </c>
      <c r="AJ27" s="23" t="e">
        <f>+VLOOKUP(O27,Temporalidad[[nombre]:[Columna1]],7,0)</f>
        <v>#N/A</v>
      </c>
      <c r="AK27" s="23">
        <f>+VLOOKUP(LEFT($D27,3),Tipo_Gráfico[[id3]:[Tipo Gráfico]],2,0)</f>
        <v>3</v>
      </c>
      <c r="AL27" s="19" t="str">
        <f t="shared" si="47"/>
        <v>ODEPA</v>
      </c>
      <c r="AM27" s="22" t="str">
        <f t="shared" si="47"/>
        <v>No Aplica</v>
      </c>
      <c r="AN27" s="22" t="s">
        <v>25</v>
      </c>
      <c r="AO27" s="22" t="s">
        <v>25</v>
      </c>
      <c r="AP27" s="35">
        <f>VLOOKUP($AC27,Responsables[],3,0)</f>
        <v>7</v>
      </c>
      <c r="AQ27" s="42">
        <f>VLOOKUP($R27,unidad_medida[[#All],[nombre]:[Columna1]],5,0)</f>
        <v>72</v>
      </c>
    </row>
    <row r="28" spans="1:43" x14ac:dyDescent="0.25">
      <c r="A28" s="35" t="str">
        <f t="shared" si="40"/>
        <v>Informe Interactivo 4-Producto-Región-Categoría ||Rendimiento (qqm/ha)</v>
      </c>
      <c r="B28" s="35" t="str">
        <f>"link"&amp;Estructura!L14</f>
        <v>link</v>
      </c>
      <c r="C28">
        <v>5</v>
      </c>
      <c r="D28" s="21" t="s">
        <v>28040</v>
      </c>
      <c r="E28" s="45" t="s">
        <v>6350</v>
      </c>
      <c r="F28" s="45" t="s">
        <v>24680</v>
      </c>
      <c r="G28" s="45" t="s">
        <v>24615</v>
      </c>
      <c r="H28" s="45" t="s">
        <v>20368</v>
      </c>
      <c r="J28" s="25" t="s">
        <v>8269</v>
      </c>
      <c r="K28" s="25" t="s">
        <v>28044</v>
      </c>
      <c r="L28" s="25" t="str">
        <f>"Rendimiento agrícola de "&amp;J28&amp;" || Chile || 1979-2020"</f>
        <v>Rendimiento agrícola de Legumbres || Chile || 1979-2020</v>
      </c>
      <c r="M28" s="19" t="str">
        <f>+F28&amp;" de cultivos de "&amp;J28&amp;" por "&amp;G28&amp;", entre los años 1979-2020."</f>
        <v>Rendimiento (qqm/ha) de cultivos de Legumbres por Región-Categoría, entre los años 1979-2020.</v>
      </c>
      <c r="N28" s="20" t="str">
        <f t="shared" si="37"/>
        <v>Chile</v>
      </c>
      <c r="O28" s="20" t="str">
        <f t="shared" si="41"/>
        <v>Periodo 1979-2020</v>
      </c>
      <c r="P28" s="20" t="str">
        <f t="shared" si="6"/>
        <v>Rendimiento</v>
      </c>
      <c r="Q28" s="40" t="str">
        <f>+IF($E28="PRODUCTO",VLOOKUP(J28,Categorias[[Producto]:[Columna1]],9,0)&amp;"000",IF($E28="CATEGORÍA",VLOOKUP(J28,Categorias[[Categoría]:[Columna2]],7,0),$Q$1))</f>
        <v>100110000</v>
      </c>
      <c r="R28" s="20" t="str">
        <f t="shared" si="7"/>
        <v>quintales métricos por hectárea</v>
      </c>
      <c r="S28" s="19"/>
      <c r="T28" s="19" t="str">
        <f t="shared" si="42"/>
        <v>Rendimiento (qqm/ha) de cultivos de Legumbres por Región-Categoría, entre los años 1979-2020.</v>
      </c>
      <c r="U28" s="19" t="str">
        <f t="shared" si="38"/>
        <v>Producto: Legumbres</v>
      </c>
      <c r="V28" t="s">
        <v>24681</v>
      </c>
      <c r="W28" s="35" t="str">
        <f t="shared" si="39"/>
        <v>link</v>
      </c>
      <c r="X28" s="21" t="str">
        <f t="shared" si="45"/>
        <v>CHL</v>
      </c>
      <c r="Y28" s="21" t="str">
        <f t="shared" si="9"/>
        <v>Nacional</v>
      </c>
      <c r="Z28" t="str">
        <f t="shared" si="43"/>
        <v>Gráfico que muestra el Rendimiento (qqm/ha) de cultivos de Legumbres por Región-Categoría, entre los años 1979-2020. en quintales métricos por hectárea según datos recopilados de los catastros frutícolas efectuados por la ODEPA durante el Periodo 1979-2020</v>
      </c>
      <c r="AA28" s="24">
        <f t="shared" si="44"/>
        <v>44321</v>
      </c>
      <c r="AB28" s="22" t="str">
        <f t="shared" si="44"/>
        <v>Español</v>
      </c>
      <c r="AC28" s="22" t="str">
        <f t="shared" si="44"/>
        <v>Paula</v>
      </c>
      <c r="AD28" s="22" t="str">
        <f t="shared" si="44"/>
        <v>No Aplica</v>
      </c>
      <c r="AE28" s="22" t="str">
        <f t="shared" si="44"/>
        <v>No Aplica</v>
      </c>
      <c r="AF28" s="22" t="str">
        <f t="shared" si="44"/>
        <v>No Aplica</v>
      </c>
      <c r="AG28" s="23">
        <f>+VLOOKUP($P28,Parametros[[nombre]:[Columna1]],5,0)</f>
        <v>110</v>
      </c>
      <c r="AH28" s="23">
        <f t="shared" si="46"/>
        <v>1</v>
      </c>
      <c r="AI28" s="23">
        <f>+VLOOKUP($N28,Territorio[[nombre]:[Columna1]],7,0)</f>
        <v>38</v>
      </c>
      <c r="AJ28" s="23" t="e">
        <f>+VLOOKUP(O28,Temporalidad[[nombre]:[Columna1]],7,0)</f>
        <v>#N/A</v>
      </c>
      <c r="AK28" s="23">
        <f>+VLOOKUP(LEFT($D28,3),Tipo_Gráfico[[id3]:[Tipo Gráfico]],2,0)</f>
        <v>3</v>
      </c>
      <c r="AL28" s="19" t="str">
        <f t="shared" si="47"/>
        <v>ODEPA</v>
      </c>
      <c r="AM28" s="22" t="str">
        <f t="shared" si="47"/>
        <v>No Aplica</v>
      </c>
      <c r="AN28" s="22" t="str">
        <f t="shared" si="47"/>
        <v>No Aplica</v>
      </c>
      <c r="AO28" s="22" t="str">
        <f t="shared" si="47"/>
        <v>No Aplica</v>
      </c>
      <c r="AP28" s="35">
        <f>VLOOKUP($AC28,Responsables[],3,0)</f>
        <v>7</v>
      </c>
      <c r="AQ28" s="42">
        <f>VLOOKUP($R28,unidad_medida[[#All],[nombre]:[Columna1]],5,0)</f>
        <v>72</v>
      </c>
    </row>
    <row r="29" spans="1:43" x14ac:dyDescent="0.25">
      <c r="A29" s="35" t="str">
        <f t="shared" si="40"/>
        <v>Reporte 360-Nacional-Región-Producto-Categoría ||Rendimiento (qqm/ha)</v>
      </c>
      <c r="B29" s="35" t="str">
        <f>"link"&amp;Estructura!L14</f>
        <v>link</v>
      </c>
      <c r="C29" s="35">
        <v>1</v>
      </c>
      <c r="D29" s="14" t="s">
        <v>24687</v>
      </c>
      <c r="E29" s="51" t="s">
        <v>24607</v>
      </c>
      <c r="F29" s="51" t="s">
        <v>24680</v>
      </c>
      <c r="G29" s="52" t="s">
        <v>24616</v>
      </c>
      <c r="H29" s="52" t="s">
        <v>20368</v>
      </c>
      <c r="J29" s="25" t="s">
        <v>24608</v>
      </c>
      <c r="K29" s="25"/>
      <c r="L29" s="25"/>
      <c r="M29" s="19" t="str">
        <f>+F29&amp;" de cultivos en Chile, entre los años 1979-2020."</f>
        <v>Rendimiento (qqm/ha) de cultivos en Chile, entre los años 1979-2020.</v>
      </c>
      <c r="N29" s="20" t="str">
        <f t="shared" si="37"/>
        <v>Chile</v>
      </c>
      <c r="O29" s="20" t="str">
        <f t="shared" si="41"/>
        <v>Periodo 1979-2020</v>
      </c>
      <c r="P29" s="20" t="str">
        <f t="shared" si="6"/>
        <v>Rendimiento</v>
      </c>
      <c r="Q29" s="40">
        <f>+IF($E29="PRODUCTO",VLOOKUP(J29,Categorias[[Producto]:[Columna1]],9,0)&amp;"000",IF($E29="CATEGORÍA",VLOOKUP(J29,Categorias[[Categoría]:[Columna2]],7,0),$Q$1))</f>
        <v>100100000</v>
      </c>
      <c r="R29" s="20" t="str">
        <f t="shared" si="7"/>
        <v>quintales métricos por hectárea</v>
      </c>
      <c r="S29" s="19"/>
      <c r="T29" s="19" t="str">
        <f t="shared" si="42"/>
        <v>Rendimiento (qqm/ha) de cultivos en Chile, entre los años 1979-2020.</v>
      </c>
      <c r="U29" s="19" t="str">
        <f t="shared" si="38"/>
        <v>Nacional: Total</v>
      </c>
      <c r="V29" t="s">
        <v>24681</v>
      </c>
      <c r="W29" s="35" t="str">
        <f t="shared" si="39"/>
        <v>link</v>
      </c>
      <c r="X29" s="21" t="str">
        <f t="shared" si="45"/>
        <v>CHL</v>
      </c>
      <c r="Y29" s="21" t="str">
        <f t="shared" si="9"/>
        <v>Nacional</v>
      </c>
      <c r="Z29" t="str">
        <f t="shared" si="43"/>
        <v>Gráfico que muestra el Rendimiento (qqm/ha) de cultivos en Chile, entre los años 1979-2020. en quintales métricos por hectárea según datos recopilados de los catastros frutícolas efectuados por la ODEPA durante el Periodo 1979-2020</v>
      </c>
      <c r="AA29" s="24">
        <f t="shared" si="44"/>
        <v>44321</v>
      </c>
      <c r="AB29" s="22" t="str">
        <f t="shared" si="44"/>
        <v>Español</v>
      </c>
      <c r="AC29" s="22" t="str">
        <f t="shared" si="44"/>
        <v>Paula</v>
      </c>
      <c r="AD29" s="22" t="str">
        <f t="shared" si="44"/>
        <v>No Aplica</v>
      </c>
      <c r="AE29" s="22" t="str">
        <f t="shared" si="44"/>
        <v>No Aplica</v>
      </c>
      <c r="AF29" s="22" t="str">
        <f t="shared" si="44"/>
        <v>No Aplica</v>
      </c>
      <c r="AG29" s="23">
        <f>+VLOOKUP($P29,Parametros[[nombre]:[Columna1]],5,0)</f>
        <v>110</v>
      </c>
      <c r="AH29" s="23">
        <f t="shared" si="46"/>
        <v>1</v>
      </c>
      <c r="AI29" s="23">
        <f>+VLOOKUP($N29,Territorio[[nombre]:[Columna1]],7,0)</f>
        <v>38</v>
      </c>
      <c r="AJ29" s="23" t="e">
        <f>+VLOOKUP(O29,Temporalidad[[nombre]:[Columna1]],7,0)</f>
        <v>#N/A</v>
      </c>
      <c r="AK29" s="23">
        <f>+VLOOKUP(LEFT($D29,3),Tipo_Gráfico[[id3]:[Tipo Gráfico]],2,0)</f>
        <v>4</v>
      </c>
      <c r="AL29" s="19" t="str">
        <f t="shared" si="47"/>
        <v>ODEPA</v>
      </c>
      <c r="AM29" s="22" t="str">
        <f t="shared" si="47"/>
        <v>No Aplica</v>
      </c>
      <c r="AN29" s="22" t="s">
        <v>25</v>
      </c>
      <c r="AO29" s="22" t="s">
        <v>25</v>
      </c>
      <c r="AP29" s="35">
        <f>VLOOKUP($AC29,Responsables[],3,0)</f>
        <v>7</v>
      </c>
      <c r="AQ29" s="42">
        <f>VLOOKUP($R29,unidad_medida[[#All],[nombre]:[Columna1]],5,0)</f>
        <v>72</v>
      </c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1318" priority="13543">
      <formula>$Z4="Reporte 2"</formula>
    </cfRule>
    <cfRule type="expression" dxfId="1317" priority="13544">
      <formula>$Z4="Reporte 1"</formula>
    </cfRule>
    <cfRule type="expression" dxfId="1316" priority="13545">
      <formula>$Z4="Informe 10"</formula>
    </cfRule>
    <cfRule type="expression" dxfId="1315" priority="13546">
      <formula>$Z4="Informe 9"</formula>
    </cfRule>
    <cfRule type="expression" dxfId="1314" priority="13547">
      <formula>$Z4="Informe 8"</formula>
    </cfRule>
    <cfRule type="expression" dxfId="1313" priority="13548">
      <formula>$Z4="Informe 7"</formula>
    </cfRule>
    <cfRule type="expression" dxfId="1312" priority="13549">
      <formula>$Z4="Informe 6"</formula>
    </cfRule>
    <cfRule type="expression" dxfId="1311" priority="13550">
      <formula>$Z4="Informe 5"</formula>
    </cfRule>
    <cfRule type="expression" dxfId="1310" priority="13551">
      <formula>$Z4="Informe 4"</formula>
    </cfRule>
    <cfRule type="expression" dxfId="1309" priority="13552">
      <formula>$Z4="Informe 3"</formula>
    </cfRule>
    <cfRule type="expression" dxfId="1308" priority="13553">
      <formula>$Z4="Informe 2"</formula>
    </cfRule>
    <cfRule type="expression" dxfId="1307" priority="13554">
      <formula>$Z4="Informe 1"</formula>
    </cfRule>
    <cfRule type="expression" dxfId="1306" priority="13555">
      <formula>$Z4="Gráfico 10"</formula>
    </cfRule>
    <cfRule type="expression" dxfId="1305" priority="13556">
      <formula>$Z4="Gráfico 25"</formula>
    </cfRule>
    <cfRule type="expression" dxfId="1304" priority="13557">
      <formula>$Z4="Gráfico 24"</formula>
    </cfRule>
    <cfRule type="expression" dxfId="1303" priority="13558">
      <formula>$Z4="Gráfico 23"</formula>
    </cfRule>
    <cfRule type="expression" dxfId="1302" priority="13559">
      <formula>$Z4="Gráfico 22"</formula>
    </cfRule>
    <cfRule type="expression" dxfId="1301" priority="13560">
      <formula>$Z4="Gráfico 21"</formula>
    </cfRule>
    <cfRule type="expression" dxfId="1300" priority="13561">
      <formula>$Z4="Gráfico 20"</formula>
    </cfRule>
    <cfRule type="expression" dxfId="1299" priority="13562">
      <formula>$Z4="Gráfico 18"</formula>
    </cfRule>
    <cfRule type="expression" dxfId="1298" priority="13563">
      <formula>$Z4="Gráfico 19"</formula>
    </cfRule>
    <cfRule type="expression" dxfId="1297" priority="13564">
      <formula>$Z4="Gráfico 17"</formula>
    </cfRule>
    <cfRule type="expression" dxfId="1296" priority="13565">
      <formula>$Z4="Gráfico 16"</formula>
    </cfRule>
    <cfRule type="expression" dxfId="1295" priority="13566">
      <formula>$Z4="Gráfico 15"</formula>
    </cfRule>
    <cfRule type="expression" dxfId="1294" priority="13567">
      <formula>$Z4="Gráfico 14"</formula>
    </cfRule>
    <cfRule type="expression" dxfId="1293" priority="13568">
      <formula>$Z4="Gráfico 12"</formula>
    </cfRule>
    <cfRule type="expression" dxfId="1292" priority="13569">
      <formula>$Z4="Gráfico 13"</formula>
    </cfRule>
    <cfRule type="expression" dxfId="1291" priority="13570">
      <formula>$Z4="Gráfico 11"</formula>
    </cfRule>
    <cfRule type="expression" dxfId="1290" priority="13571">
      <formula>$Z4="Gráfico 9"</formula>
    </cfRule>
    <cfRule type="expression" dxfId="1289" priority="13572">
      <formula>$Z4="Gráfico 8"</formula>
    </cfRule>
    <cfRule type="expression" dxfId="1288" priority="13573">
      <formula>$Z4="Gráfico 7"</formula>
    </cfRule>
    <cfRule type="expression" dxfId="1287" priority="13574">
      <formula>$Z4="Gráfico 6"</formula>
    </cfRule>
    <cfRule type="expression" dxfId="1286" priority="13575">
      <formula>$Z4="Gráfico 4"</formula>
    </cfRule>
    <cfRule type="expression" dxfId="1285" priority="13576">
      <formula>$Z4="Gráfico 3"</formula>
    </cfRule>
    <cfRule type="expression" dxfId="1284" priority="13577">
      <formula>$Z4="Gráfico 2"</formula>
    </cfRule>
    <cfRule type="expression" dxfId="1283" priority="13578">
      <formula>$Z4="Gráfico 1"</formula>
    </cfRule>
    <cfRule type="expression" dxfId="1282" priority="13579">
      <formula>$Z4="Gráfico 5"</formula>
    </cfRule>
  </conditionalFormatting>
  <conditionalFormatting sqref="S4:T4 T5:T16">
    <cfRule type="expression" dxfId="1281" priority="13469">
      <formula>$Z4="Reporte 2"</formula>
    </cfRule>
    <cfRule type="expression" dxfId="1280" priority="13470">
      <formula>$Z4="Reporte 1"</formula>
    </cfRule>
    <cfRule type="expression" dxfId="1279" priority="13471">
      <formula>$Z4="Informe 10"</formula>
    </cfRule>
    <cfRule type="expression" dxfId="1278" priority="13472">
      <formula>$Z4="Informe 9"</formula>
    </cfRule>
    <cfRule type="expression" dxfId="1277" priority="13473">
      <formula>$Z4="Informe 8"</formula>
    </cfRule>
    <cfRule type="expression" dxfId="1276" priority="13474">
      <formula>$Z4="Informe 7"</formula>
    </cfRule>
    <cfRule type="expression" dxfId="1275" priority="13475">
      <formula>$Z4="Informe 6"</formula>
    </cfRule>
    <cfRule type="expression" dxfId="1274" priority="13476">
      <formula>$Z4="Informe 5"</formula>
    </cfRule>
    <cfRule type="expression" dxfId="1273" priority="13477">
      <formula>$Z4="Informe 4"</formula>
    </cfRule>
    <cfRule type="expression" dxfId="1272" priority="13478">
      <formula>$Z4="Informe 3"</formula>
    </cfRule>
    <cfRule type="expression" dxfId="1271" priority="13479">
      <formula>$Z4="Informe 2"</formula>
    </cfRule>
    <cfRule type="expression" dxfId="1270" priority="13480">
      <formula>$Z4="Informe 1"</formula>
    </cfRule>
    <cfRule type="expression" dxfId="1269" priority="13481">
      <formula>$Z4="Gráfico 10"</formula>
    </cfRule>
    <cfRule type="expression" dxfId="1268" priority="13482">
      <formula>$Z4="Gráfico 25"</formula>
    </cfRule>
    <cfRule type="expression" dxfId="1267" priority="13483">
      <formula>$Z4="Gráfico 24"</formula>
    </cfRule>
    <cfRule type="expression" dxfId="1266" priority="13484">
      <formula>$Z4="Gráfico 23"</formula>
    </cfRule>
    <cfRule type="expression" dxfId="1265" priority="13485">
      <formula>$Z4="Gráfico 22"</formula>
    </cfRule>
    <cfRule type="expression" dxfId="1264" priority="13486">
      <formula>$Z4="Gráfico 21"</formula>
    </cfRule>
    <cfRule type="expression" dxfId="1263" priority="13487">
      <formula>$Z4="Gráfico 20"</formula>
    </cfRule>
    <cfRule type="expression" dxfId="1262" priority="13488">
      <formula>$Z4="Gráfico 18"</formula>
    </cfRule>
    <cfRule type="expression" dxfId="1261" priority="13489">
      <formula>$Z4="Gráfico 19"</formula>
    </cfRule>
    <cfRule type="expression" dxfId="1260" priority="13490">
      <formula>$Z4="Gráfico 17"</formula>
    </cfRule>
    <cfRule type="expression" dxfId="1259" priority="13491">
      <formula>$Z4="Gráfico 16"</formula>
    </cfRule>
    <cfRule type="expression" dxfId="1258" priority="13492">
      <formula>$Z4="Gráfico 15"</formula>
    </cfRule>
    <cfRule type="expression" dxfId="1257" priority="13493">
      <formula>$Z4="Gráfico 14"</formula>
    </cfRule>
    <cfRule type="expression" dxfId="1256" priority="13494">
      <formula>$Z4="Gráfico 12"</formula>
    </cfRule>
    <cfRule type="expression" dxfId="1255" priority="13495">
      <formula>$Z4="Gráfico 13"</formula>
    </cfRule>
    <cfRule type="expression" dxfId="1254" priority="13496">
      <formula>$Z4="Gráfico 11"</formula>
    </cfRule>
    <cfRule type="expression" dxfId="1253" priority="13497">
      <formula>$Z4="Gráfico 9"</formula>
    </cfRule>
    <cfRule type="expression" dxfId="1252" priority="13498">
      <formula>$Z4="Gráfico 8"</formula>
    </cfRule>
    <cfRule type="expression" dxfId="1251" priority="13499">
      <formula>$Z4="Gráfico 7"</formula>
    </cfRule>
    <cfRule type="expression" dxfId="1250" priority="13500">
      <formula>$Z4="Gráfico 6"</formula>
    </cfRule>
    <cfRule type="expression" dxfId="1249" priority="13501">
      <formula>$Z4="Gráfico 4"</formula>
    </cfRule>
    <cfRule type="expression" dxfId="1248" priority="13502">
      <formula>$Z4="Gráfico 3"</formula>
    </cfRule>
    <cfRule type="expression" dxfId="1247" priority="13503">
      <formula>$Z4="Gráfico 2"</formula>
    </cfRule>
    <cfRule type="expression" dxfId="1246" priority="13504">
      <formula>$Z4="Gráfico 1"</formula>
    </cfRule>
    <cfRule type="expression" dxfId="1245" priority="13505">
      <formula>$Z4="Gráfico 5"</formula>
    </cfRule>
  </conditionalFormatting>
  <conditionalFormatting sqref="AL4">
    <cfRule type="expression" dxfId="1244" priority="12988">
      <formula>$Z4="Reporte 2"</formula>
    </cfRule>
    <cfRule type="expression" dxfId="1243" priority="12989">
      <formula>$Z4="Reporte 1"</formula>
    </cfRule>
    <cfRule type="expression" dxfId="1242" priority="12990">
      <formula>$Z4="Informe 10"</formula>
    </cfRule>
    <cfRule type="expression" dxfId="1241" priority="12991">
      <formula>$Z4="Informe 9"</formula>
    </cfRule>
    <cfRule type="expression" dxfId="1240" priority="12992">
      <formula>$Z4="Informe 8"</formula>
    </cfRule>
    <cfRule type="expression" dxfId="1239" priority="12993">
      <formula>$Z4="Informe 7"</formula>
    </cfRule>
    <cfRule type="expression" dxfId="1238" priority="12994">
      <formula>$Z4="Informe 6"</formula>
    </cfRule>
    <cfRule type="expression" dxfId="1237" priority="12995">
      <formula>$Z4="Informe 5"</formula>
    </cfRule>
    <cfRule type="expression" dxfId="1236" priority="12996">
      <formula>$Z4="Informe 4"</formula>
    </cfRule>
    <cfRule type="expression" dxfId="1235" priority="12997">
      <formula>$Z4="Informe 3"</formula>
    </cfRule>
    <cfRule type="expression" dxfId="1234" priority="12998">
      <formula>$Z4="Informe 2"</formula>
    </cfRule>
    <cfRule type="expression" dxfId="1233" priority="12999">
      <formula>$Z4="Informe 1"</formula>
    </cfRule>
    <cfRule type="expression" dxfId="1232" priority="13000">
      <formula>$Z4="Gráfico 10"</formula>
    </cfRule>
    <cfRule type="expression" dxfId="1231" priority="13001">
      <formula>$Z4="Gráfico 25"</formula>
    </cfRule>
    <cfRule type="expression" dxfId="1230" priority="13002">
      <formula>$Z4="Gráfico 24"</formula>
    </cfRule>
    <cfRule type="expression" dxfId="1229" priority="13003">
      <formula>$Z4="Gráfico 23"</formula>
    </cfRule>
    <cfRule type="expression" dxfId="1228" priority="13004">
      <formula>$Z4="Gráfico 22"</formula>
    </cfRule>
    <cfRule type="expression" dxfId="1227" priority="13005">
      <formula>$Z4="Gráfico 21"</formula>
    </cfRule>
    <cfRule type="expression" dxfId="1226" priority="13006">
      <formula>$Z4="Gráfico 20"</formula>
    </cfRule>
    <cfRule type="expression" dxfId="1225" priority="13007">
      <formula>$Z4="Gráfico 18"</formula>
    </cfRule>
    <cfRule type="expression" dxfId="1224" priority="13008">
      <formula>$Z4="Gráfico 19"</formula>
    </cfRule>
    <cfRule type="expression" dxfId="1223" priority="13009">
      <formula>$Z4="Gráfico 17"</formula>
    </cfRule>
    <cfRule type="expression" dxfId="1222" priority="13010">
      <formula>$Z4="Gráfico 16"</formula>
    </cfRule>
    <cfRule type="expression" dxfId="1221" priority="13011">
      <formula>$Z4="Gráfico 15"</formula>
    </cfRule>
    <cfRule type="expression" dxfId="1220" priority="13012">
      <formula>$Z4="Gráfico 14"</formula>
    </cfRule>
    <cfRule type="expression" dxfId="1219" priority="13013">
      <formula>$Z4="Gráfico 12"</formula>
    </cfRule>
    <cfRule type="expression" dxfId="1218" priority="13014">
      <formula>$Z4="Gráfico 13"</formula>
    </cfRule>
    <cfRule type="expression" dxfId="1217" priority="13015">
      <formula>$Z4="Gráfico 11"</formula>
    </cfRule>
    <cfRule type="expression" dxfId="1216" priority="13016">
      <formula>$Z4="Gráfico 9"</formula>
    </cfRule>
    <cfRule type="expression" dxfId="1215" priority="13017">
      <formula>$Z4="Gráfico 8"</formula>
    </cfRule>
    <cfRule type="expression" dxfId="1214" priority="13018">
      <formula>$Z4="Gráfico 7"</formula>
    </cfRule>
    <cfRule type="expression" dxfId="1213" priority="13019">
      <formula>$Z4="Gráfico 6"</formula>
    </cfRule>
    <cfRule type="expression" dxfId="1212" priority="13020">
      <formula>$Z4="Gráfico 4"</formula>
    </cfRule>
    <cfRule type="expression" dxfId="1211" priority="13021">
      <formula>$Z4="Gráfico 3"</formula>
    </cfRule>
    <cfRule type="expression" dxfId="1210" priority="13022">
      <formula>$Z4="Gráfico 2"</formula>
    </cfRule>
    <cfRule type="expression" dxfId="1209" priority="13023">
      <formula>$Z4="Gráfico 1"</formula>
    </cfRule>
    <cfRule type="expression" dxfId="1208" priority="13024">
      <formula>$Z4="Gráfico 5"</formula>
    </cfRule>
  </conditionalFormatting>
  <conditionalFormatting sqref="S5">
    <cfRule type="expression" dxfId="1207" priority="10213">
      <formula>$Z5="Reporte 2"</formula>
    </cfRule>
    <cfRule type="expression" dxfId="1206" priority="10214">
      <formula>$Z5="Reporte 1"</formula>
    </cfRule>
    <cfRule type="expression" dxfId="1205" priority="10215">
      <formula>$Z5="Informe 10"</formula>
    </cfRule>
    <cfRule type="expression" dxfId="1204" priority="10216">
      <formula>$Z5="Informe 9"</formula>
    </cfRule>
    <cfRule type="expression" dxfId="1203" priority="10217">
      <formula>$Z5="Informe 8"</formula>
    </cfRule>
    <cfRule type="expression" dxfId="1202" priority="10218">
      <formula>$Z5="Informe 7"</formula>
    </cfRule>
    <cfRule type="expression" dxfId="1201" priority="10219">
      <formula>$Z5="Informe 6"</formula>
    </cfRule>
    <cfRule type="expression" dxfId="1200" priority="10220">
      <formula>$Z5="Informe 5"</formula>
    </cfRule>
    <cfRule type="expression" dxfId="1199" priority="10221">
      <formula>$Z5="Informe 4"</formula>
    </cfRule>
    <cfRule type="expression" dxfId="1198" priority="10222">
      <formula>$Z5="Informe 3"</formula>
    </cfRule>
    <cfRule type="expression" dxfId="1197" priority="10223">
      <formula>$Z5="Informe 2"</formula>
    </cfRule>
    <cfRule type="expression" dxfId="1196" priority="10224">
      <formula>$Z5="Informe 1"</formula>
    </cfRule>
    <cfRule type="expression" dxfId="1195" priority="10225">
      <formula>$Z5="Gráfico 10"</formula>
    </cfRule>
    <cfRule type="expression" dxfId="1194" priority="10226">
      <formula>$Z5="Gráfico 25"</formula>
    </cfRule>
    <cfRule type="expression" dxfId="1193" priority="10227">
      <formula>$Z5="Gráfico 24"</formula>
    </cfRule>
    <cfRule type="expression" dxfId="1192" priority="10228">
      <formula>$Z5="Gráfico 23"</formula>
    </cfRule>
    <cfRule type="expression" dxfId="1191" priority="10229">
      <formula>$Z5="Gráfico 22"</formula>
    </cfRule>
    <cfRule type="expression" dxfId="1190" priority="10230">
      <formula>$Z5="Gráfico 21"</formula>
    </cfRule>
    <cfRule type="expression" dxfId="1189" priority="10231">
      <formula>$Z5="Gráfico 20"</formula>
    </cfRule>
    <cfRule type="expression" dxfId="1188" priority="10232">
      <formula>$Z5="Gráfico 18"</formula>
    </cfRule>
    <cfRule type="expression" dxfId="1187" priority="10233">
      <formula>$Z5="Gráfico 19"</formula>
    </cfRule>
    <cfRule type="expression" dxfId="1186" priority="10234">
      <formula>$Z5="Gráfico 17"</formula>
    </cfRule>
    <cfRule type="expression" dxfId="1185" priority="10235">
      <formula>$Z5="Gráfico 16"</formula>
    </cfRule>
    <cfRule type="expression" dxfId="1184" priority="10236">
      <formula>$Z5="Gráfico 15"</formula>
    </cfRule>
    <cfRule type="expression" dxfId="1183" priority="10237">
      <formula>$Z5="Gráfico 14"</formula>
    </cfRule>
    <cfRule type="expression" dxfId="1182" priority="10238">
      <formula>$Z5="Gráfico 12"</formula>
    </cfRule>
    <cfRule type="expression" dxfId="1181" priority="10239">
      <formula>$Z5="Gráfico 13"</formula>
    </cfRule>
    <cfRule type="expression" dxfId="1180" priority="10240">
      <formula>$Z5="Gráfico 11"</formula>
    </cfRule>
    <cfRule type="expression" dxfId="1179" priority="10241">
      <formula>$Z5="Gráfico 9"</formula>
    </cfRule>
    <cfRule type="expression" dxfId="1178" priority="10242">
      <formula>$Z5="Gráfico 8"</formula>
    </cfRule>
    <cfRule type="expression" dxfId="1177" priority="10243">
      <formula>$Z5="Gráfico 7"</formula>
    </cfRule>
    <cfRule type="expression" dxfId="1176" priority="10244">
      <formula>$Z5="Gráfico 6"</formula>
    </cfRule>
    <cfRule type="expression" dxfId="1175" priority="10245">
      <formula>$Z5="Gráfico 4"</formula>
    </cfRule>
    <cfRule type="expression" dxfId="1174" priority="10246">
      <formula>$Z5="Gráfico 3"</formula>
    </cfRule>
    <cfRule type="expression" dxfId="1173" priority="10247">
      <formula>$Z5="Gráfico 2"</formula>
    </cfRule>
    <cfRule type="expression" dxfId="1172" priority="10248">
      <formula>$Z5="Gráfico 1"</formula>
    </cfRule>
    <cfRule type="expression" dxfId="1171" priority="10249">
      <formula>$Z5="Gráfico 5"</formula>
    </cfRule>
  </conditionalFormatting>
  <conditionalFormatting sqref="S6">
    <cfRule type="expression" dxfId="1170" priority="10176">
      <formula>$Z6="Reporte 2"</formula>
    </cfRule>
    <cfRule type="expression" dxfId="1169" priority="10177">
      <formula>$Z6="Reporte 1"</formula>
    </cfRule>
    <cfRule type="expression" dxfId="1168" priority="10178">
      <formula>$Z6="Informe 10"</formula>
    </cfRule>
    <cfRule type="expression" dxfId="1167" priority="10179">
      <formula>$Z6="Informe 9"</formula>
    </cfRule>
    <cfRule type="expression" dxfId="1166" priority="10180">
      <formula>$Z6="Informe 8"</formula>
    </cfRule>
    <cfRule type="expression" dxfId="1165" priority="10181">
      <formula>$Z6="Informe 7"</formula>
    </cfRule>
    <cfRule type="expression" dxfId="1164" priority="10182">
      <formula>$Z6="Informe 6"</formula>
    </cfRule>
    <cfRule type="expression" dxfId="1163" priority="10183">
      <formula>$Z6="Informe 5"</formula>
    </cfRule>
    <cfRule type="expression" dxfId="1162" priority="10184">
      <formula>$Z6="Informe 4"</formula>
    </cfRule>
    <cfRule type="expression" dxfId="1161" priority="10185">
      <formula>$Z6="Informe 3"</formula>
    </cfRule>
    <cfRule type="expression" dxfId="1160" priority="10186">
      <formula>$Z6="Informe 2"</formula>
    </cfRule>
    <cfRule type="expression" dxfId="1159" priority="10187">
      <formula>$Z6="Informe 1"</formula>
    </cfRule>
    <cfRule type="expression" dxfId="1158" priority="10188">
      <formula>$Z6="Gráfico 10"</formula>
    </cfRule>
    <cfRule type="expression" dxfId="1157" priority="10189">
      <formula>$Z6="Gráfico 25"</formula>
    </cfRule>
    <cfRule type="expression" dxfId="1156" priority="10190">
      <formula>$Z6="Gráfico 24"</formula>
    </cfRule>
    <cfRule type="expression" dxfId="1155" priority="10191">
      <formula>$Z6="Gráfico 23"</formula>
    </cfRule>
    <cfRule type="expression" dxfId="1154" priority="10192">
      <formula>$Z6="Gráfico 22"</formula>
    </cfRule>
    <cfRule type="expression" dxfId="1153" priority="10193">
      <formula>$Z6="Gráfico 21"</formula>
    </cfRule>
    <cfRule type="expression" dxfId="1152" priority="10194">
      <formula>$Z6="Gráfico 20"</formula>
    </cfRule>
    <cfRule type="expression" dxfId="1151" priority="10195">
      <formula>$Z6="Gráfico 18"</formula>
    </cfRule>
    <cfRule type="expression" dxfId="1150" priority="10196">
      <formula>$Z6="Gráfico 19"</formula>
    </cfRule>
    <cfRule type="expression" dxfId="1149" priority="10197">
      <formula>$Z6="Gráfico 17"</formula>
    </cfRule>
    <cfRule type="expression" dxfId="1148" priority="10198">
      <formula>$Z6="Gráfico 16"</formula>
    </cfRule>
    <cfRule type="expression" dxfId="1147" priority="10199">
      <formula>$Z6="Gráfico 15"</formula>
    </cfRule>
    <cfRule type="expression" dxfId="1146" priority="10200">
      <formula>$Z6="Gráfico 14"</formula>
    </cfRule>
    <cfRule type="expression" dxfId="1145" priority="10201">
      <formula>$Z6="Gráfico 12"</formula>
    </cfRule>
    <cfRule type="expression" dxfId="1144" priority="10202">
      <formula>$Z6="Gráfico 13"</formula>
    </cfRule>
    <cfRule type="expression" dxfId="1143" priority="10203">
      <formula>$Z6="Gráfico 11"</formula>
    </cfRule>
    <cfRule type="expression" dxfId="1142" priority="10204">
      <formula>$Z6="Gráfico 9"</formula>
    </cfRule>
    <cfRule type="expression" dxfId="1141" priority="10205">
      <formula>$Z6="Gráfico 8"</formula>
    </cfRule>
    <cfRule type="expression" dxfId="1140" priority="10206">
      <formula>$Z6="Gráfico 7"</formula>
    </cfRule>
    <cfRule type="expression" dxfId="1139" priority="10207">
      <formula>$Z6="Gráfico 6"</formula>
    </cfRule>
    <cfRule type="expression" dxfId="1138" priority="10208">
      <formula>$Z6="Gráfico 4"</formula>
    </cfRule>
    <cfRule type="expression" dxfId="1137" priority="10209">
      <formula>$Z6="Gráfico 3"</formula>
    </cfRule>
    <cfRule type="expression" dxfId="1136" priority="10210">
      <formula>$Z6="Gráfico 2"</formula>
    </cfRule>
    <cfRule type="expression" dxfId="1135" priority="10211">
      <formula>$Z6="Gráfico 1"</formula>
    </cfRule>
    <cfRule type="expression" dxfId="1134" priority="10212">
      <formula>$Z6="Gráfico 5"</formula>
    </cfRule>
  </conditionalFormatting>
  <conditionalFormatting sqref="S7">
    <cfRule type="expression" dxfId="1133" priority="10139">
      <formula>$Z7="Reporte 2"</formula>
    </cfRule>
    <cfRule type="expression" dxfId="1132" priority="10140">
      <formula>$Z7="Reporte 1"</formula>
    </cfRule>
    <cfRule type="expression" dxfId="1131" priority="10141">
      <formula>$Z7="Informe 10"</formula>
    </cfRule>
    <cfRule type="expression" dxfId="1130" priority="10142">
      <formula>$Z7="Informe 9"</formula>
    </cfRule>
    <cfRule type="expression" dxfId="1129" priority="10143">
      <formula>$Z7="Informe 8"</formula>
    </cfRule>
    <cfRule type="expression" dxfId="1128" priority="10144">
      <formula>$Z7="Informe 7"</formula>
    </cfRule>
    <cfRule type="expression" dxfId="1127" priority="10145">
      <formula>$Z7="Informe 6"</formula>
    </cfRule>
    <cfRule type="expression" dxfId="1126" priority="10146">
      <formula>$Z7="Informe 5"</formula>
    </cfRule>
    <cfRule type="expression" dxfId="1125" priority="10147">
      <formula>$Z7="Informe 4"</formula>
    </cfRule>
    <cfRule type="expression" dxfId="1124" priority="10148">
      <formula>$Z7="Informe 3"</formula>
    </cfRule>
    <cfRule type="expression" dxfId="1123" priority="10149">
      <formula>$Z7="Informe 2"</formula>
    </cfRule>
    <cfRule type="expression" dxfId="1122" priority="10150">
      <formula>$Z7="Informe 1"</formula>
    </cfRule>
    <cfRule type="expression" dxfId="1121" priority="10151">
      <formula>$Z7="Gráfico 10"</formula>
    </cfRule>
    <cfRule type="expression" dxfId="1120" priority="10152">
      <formula>$Z7="Gráfico 25"</formula>
    </cfRule>
    <cfRule type="expression" dxfId="1119" priority="10153">
      <formula>$Z7="Gráfico 24"</formula>
    </cfRule>
    <cfRule type="expression" dxfId="1118" priority="10154">
      <formula>$Z7="Gráfico 23"</formula>
    </cfRule>
    <cfRule type="expression" dxfId="1117" priority="10155">
      <formula>$Z7="Gráfico 22"</formula>
    </cfRule>
    <cfRule type="expression" dxfId="1116" priority="10156">
      <formula>$Z7="Gráfico 21"</formula>
    </cfRule>
    <cfRule type="expression" dxfId="1115" priority="10157">
      <formula>$Z7="Gráfico 20"</formula>
    </cfRule>
    <cfRule type="expression" dxfId="1114" priority="10158">
      <formula>$Z7="Gráfico 18"</formula>
    </cfRule>
    <cfRule type="expression" dxfId="1113" priority="10159">
      <formula>$Z7="Gráfico 19"</formula>
    </cfRule>
    <cfRule type="expression" dxfId="1112" priority="10160">
      <formula>$Z7="Gráfico 17"</formula>
    </cfRule>
    <cfRule type="expression" dxfId="1111" priority="10161">
      <formula>$Z7="Gráfico 16"</formula>
    </cfRule>
    <cfRule type="expression" dxfId="1110" priority="10162">
      <formula>$Z7="Gráfico 15"</formula>
    </cfRule>
    <cfRule type="expression" dxfId="1109" priority="10163">
      <formula>$Z7="Gráfico 14"</formula>
    </cfRule>
    <cfRule type="expression" dxfId="1108" priority="10164">
      <formula>$Z7="Gráfico 12"</formula>
    </cfRule>
    <cfRule type="expression" dxfId="1107" priority="10165">
      <formula>$Z7="Gráfico 13"</formula>
    </cfRule>
    <cfRule type="expression" dxfId="1106" priority="10166">
      <formula>$Z7="Gráfico 11"</formula>
    </cfRule>
    <cfRule type="expression" dxfId="1105" priority="10167">
      <formula>$Z7="Gráfico 9"</formula>
    </cfRule>
    <cfRule type="expression" dxfId="1104" priority="10168">
      <formula>$Z7="Gráfico 8"</formula>
    </cfRule>
    <cfRule type="expression" dxfId="1103" priority="10169">
      <formula>$Z7="Gráfico 7"</formula>
    </cfRule>
    <cfRule type="expression" dxfId="1102" priority="10170">
      <formula>$Z7="Gráfico 6"</formula>
    </cfRule>
    <cfRule type="expression" dxfId="1101" priority="10171">
      <formula>$Z7="Gráfico 4"</formula>
    </cfRule>
    <cfRule type="expression" dxfId="1100" priority="10172">
      <formula>$Z7="Gráfico 3"</formula>
    </cfRule>
    <cfRule type="expression" dxfId="1099" priority="10173">
      <formula>$Z7="Gráfico 2"</formula>
    </cfRule>
    <cfRule type="expression" dxfId="1098" priority="10174">
      <formula>$Z7="Gráfico 1"</formula>
    </cfRule>
    <cfRule type="expression" dxfId="1097" priority="10175">
      <formula>$Z7="Gráfico 5"</formula>
    </cfRule>
  </conditionalFormatting>
  <conditionalFormatting sqref="S8">
    <cfRule type="expression" dxfId="1096" priority="10102">
      <formula>$Z8="Reporte 2"</formula>
    </cfRule>
    <cfRule type="expression" dxfId="1095" priority="10103">
      <formula>$Z8="Reporte 1"</formula>
    </cfRule>
    <cfRule type="expression" dxfId="1094" priority="10104">
      <formula>$Z8="Informe 10"</formula>
    </cfRule>
    <cfRule type="expression" dxfId="1093" priority="10105">
      <formula>$Z8="Informe 9"</formula>
    </cfRule>
    <cfRule type="expression" dxfId="1092" priority="10106">
      <formula>$Z8="Informe 8"</formula>
    </cfRule>
    <cfRule type="expression" dxfId="1091" priority="10107">
      <formula>$Z8="Informe 7"</formula>
    </cfRule>
    <cfRule type="expression" dxfId="1090" priority="10108">
      <formula>$Z8="Informe 6"</formula>
    </cfRule>
    <cfRule type="expression" dxfId="1089" priority="10109">
      <formula>$Z8="Informe 5"</formula>
    </cfRule>
    <cfRule type="expression" dxfId="1088" priority="10110">
      <formula>$Z8="Informe 4"</formula>
    </cfRule>
    <cfRule type="expression" dxfId="1087" priority="10111">
      <formula>$Z8="Informe 3"</formula>
    </cfRule>
    <cfRule type="expression" dxfId="1086" priority="10112">
      <formula>$Z8="Informe 2"</formula>
    </cfRule>
    <cfRule type="expression" dxfId="1085" priority="10113">
      <formula>$Z8="Informe 1"</formula>
    </cfRule>
    <cfRule type="expression" dxfId="1084" priority="10114">
      <formula>$Z8="Gráfico 10"</formula>
    </cfRule>
    <cfRule type="expression" dxfId="1083" priority="10115">
      <formula>$Z8="Gráfico 25"</formula>
    </cfRule>
    <cfRule type="expression" dxfId="1082" priority="10116">
      <formula>$Z8="Gráfico 24"</formula>
    </cfRule>
    <cfRule type="expression" dxfId="1081" priority="10117">
      <formula>$Z8="Gráfico 23"</formula>
    </cfRule>
    <cfRule type="expression" dxfId="1080" priority="10118">
      <formula>$Z8="Gráfico 22"</formula>
    </cfRule>
    <cfRule type="expression" dxfId="1079" priority="10119">
      <formula>$Z8="Gráfico 21"</formula>
    </cfRule>
    <cfRule type="expression" dxfId="1078" priority="10120">
      <formula>$Z8="Gráfico 20"</formula>
    </cfRule>
    <cfRule type="expression" dxfId="1077" priority="10121">
      <formula>$Z8="Gráfico 18"</formula>
    </cfRule>
    <cfRule type="expression" dxfId="1076" priority="10122">
      <formula>$Z8="Gráfico 19"</formula>
    </cfRule>
    <cfRule type="expression" dxfId="1075" priority="10123">
      <formula>$Z8="Gráfico 17"</formula>
    </cfRule>
    <cfRule type="expression" dxfId="1074" priority="10124">
      <formula>$Z8="Gráfico 16"</formula>
    </cfRule>
    <cfRule type="expression" dxfId="1073" priority="10125">
      <formula>$Z8="Gráfico 15"</formula>
    </cfRule>
    <cfRule type="expression" dxfId="1072" priority="10126">
      <formula>$Z8="Gráfico 14"</formula>
    </cfRule>
    <cfRule type="expression" dxfId="1071" priority="10127">
      <formula>$Z8="Gráfico 12"</formula>
    </cfRule>
    <cfRule type="expression" dxfId="1070" priority="10128">
      <formula>$Z8="Gráfico 13"</formula>
    </cfRule>
    <cfRule type="expression" dxfId="1069" priority="10129">
      <formula>$Z8="Gráfico 11"</formula>
    </cfRule>
    <cfRule type="expression" dxfId="1068" priority="10130">
      <formula>$Z8="Gráfico 9"</formula>
    </cfRule>
    <cfRule type="expression" dxfId="1067" priority="10131">
      <formula>$Z8="Gráfico 8"</formula>
    </cfRule>
    <cfRule type="expression" dxfId="1066" priority="10132">
      <formula>$Z8="Gráfico 7"</formula>
    </cfRule>
    <cfRule type="expression" dxfId="1065" priority="10133">
      <formula>$Z8="Gráfico 6"</formula>
    </cfRule>
    <cfRule type="expression" dxfId="1064" priority="10134">
      <formula>$Z8="Gráfico 4"</formula>
    </cfRule>
    <cfRule type="expression" dxfId="1063" priority="10135">
      <formula>$Z8="Gráfico 3"</formula>
    </cfRule>
    <cfRule type="expression" dxfId="1062" priority="10136">
      <formula>$Z8="Gráfico 2"</formula>
    </cfRule>
    <cfRule type="expression" dxfId="1061" priority="10137">
      <formula>$Z8="Gráfico 1"</formula>
    </cfRule>
    <cfRule type="expression" dxfId="1060" priority="10138">
      <formula>$Z8="Gráfico 5"</formula>
    </cfRule>
  </conditionalFormatting>
  <conditionalFormatting sqref="S9">
    <cfRule type="expression" dxfId="1059" priority="10065">
      <formula>$Z9="Reporte 2"</formula>
    </cfRule>
    <cfRule type="expression" dxfId="1058" priority="10066">
      <formula>$Z9="Reporte 1"</formula>
    </cfRule>
    <cfRule type="expression" dxfId="1057" priority="10067">
      <formula>$Z9="Informe 10"</formula>
    </cfRule>
    <cfRule type="expression" dxfId="1056" priority="10068">
      <formula>$Z9="Informe 9"</formula>
    </cfRule>
    <cfRule type="expression" dxfId="1055" priority="10069">
      <formula>$Z9="Informe 8"</formula>
    </cfRule>
    <cfRule type="expression" dxfId="1054" priority="10070">
      <formula>$Z9="Informe 7"</formula>
    </cfRule>
    <cfRule type="expression" dxfId="1053" priority="10071">
      <formula>$Z9="Informe 6"</formula>
    </cfRule>
    <cfRule type="expression" dxfId="1052" priority="10072">
      <formula>$Z9="Informe 5"</formula>
    </cfRule>
    <cfRule type="expression" dxfId="1051" priority="10073">
      <formula>$Z9="Informe 4"</formula>
    </cfRule>
    <cfRule type="expression" dxfId="1050" priority="10074">
      <formula>$Z9="Informe 3"</formula>
    </cfRule>
    <cfRule type="expression" dxfId="1049" priority="10075">
      <formula>$Z9="Informe 2"</formula>
    </cfRule>
    <cfRule type="expression" dxfId="1048" priority="10076">
      <formula>$Z9="Informe 1"</formula>
    </cfRule>
    <cfRule type="expression" dxfId="1047" priority="10077">
      <formula>$Z9="Gráfico 10"</formula>
    </cfRule>
    <cfRule type="expression" dxfId="1046" priority="10078">
      <formula>$Z9="Gráfico 25"</formula>
    </cfRule>
    <cfRule type="expression" dxfId="1045" priority="10079">
      <formula>$Z9="Gráfico 24"</formula>
    </cfRule>
    <cfRule type="expression" dxfId="1044" priority="10080">
      <formula>$Z9="Gráfico 23"</formula>
    </cfRule>
    <cfRule type="expression" dxfId="1043" priority="10081">
      <formula>$Z9="Gráfico 22"</formula>
    </cfRule>
    <cfRule type="expression" dxfId="1042" priority="10082">
      <formula>$Z9="Gráfico 21"</formula>
    </cfRule>
    <cfRule type="expression" dxfId="1041" priority="10083">
      <formula>$Z9="Gráfico 20"</formula>
    </cfRule>
    <cfRule type="expression" dxfId="1040" priority="10084">
      <formula>$Z9="Gráfico 18"</formula>
    </cfRule>
    <cfRule type="expression" dxfId="1039" priority="10085">
      <formula>$Z9="Gráfico 19"</formula>
    </cfRule>
    <cfRule type="expression" dxfId="1038" priority="10086">
      <formula>$Z9="Gráfico 17"</formula>
    </cfRule>
    <cfRule type="expression" dxfId="1037" priority="10087">
      <formula>$Z9="Gráfico 16"</formula>
    </cfRule>
    <cfRule type="expression" dxfId="1036" priority="10088">
      <formula>$Z9="Gráfico 15"</formula>
    </cfRule>
    <cfRule type="expression" dxfId="1035" priority="10089">
      <formula>$Z9="Gráfico 14"</formula>
    </cfRule>
    <cfRule type="expression" dxfId="1034" priority="10090">
      <formula>$Z9="Gráfico 12"</formula>
    </cfRule>
    <cfRule type="expression" dxfId="1033" priority="10091">
      <formula>$Z9="Gráfico 13"</formula>
    </cfRule>
    <cfRule type="expression" dxfId="1032" priority="10092">
      <formula>$Z9="Gráfico 11"</formula>
    </cfRule>
    <cfRule type="expression" dxfId="1031" priority="10093">
      <formula>$Z9="Gráfico 9"</formula>
    </cfRule>
    <cfRule type="expression" dxfId="1030" priority="10094">
      <formula>$Z9="Gráfico 8"</formula>
    </cfRule>
    <cfRule type="expression" dxfId="1029" priority="10095">
      <formula>$Z9="Gráfico 7"</formula>
    </cfRule>
    <cfRule type="expression" dxfId="1028" priority="10096">
      <formula>$Z9="Gráfico 6"</formula>
    </cfRule>
    <cfRule type="expression" dxfId="1027" priority="10097">
      <formula>$Z9="Gráfico 4"</formula>
    </cfRule>
    <cfRule type="expression" dxfId="1026" priority="10098">
      <formula>$Z9="Gráfico 3"</formula>
    </cfRule>
    <cfRule type="expression" dxfId="1025" priority="10099">
      <formula>$Z9="Gráfico 2"</formula>
    </cfRule>
    <cfRule type="expression" dxfId="1024" priority="10100">
      <formula>$Z9="Gráfico 1"</formula>
    </cfRule>
    <cfRule type="expression" dxfId="1023" priority="10101">
      <formula>$Z9="Gráfico 5"</formula>
    </cfRule>
  </conditionalFormatting>
  <conditionalFormatting sqref="S10">
    <cfRule type="expression" dxfId="1022" priority="10028">
      <formula>$Z10="Reporte 2"</formula>
    </cfRule>
    <cfRule type="expression" dxfId="1021" priority="10029">
      <formula>$Z10="Reporte 1"</formula>
    </cfRule>
    <cfRule type="expression" dxfId="1020" priority="10030">
      <formula>$Z10="Informe 10"</formula>
    </cfRule>
    <cfRule type="expression" dxfId="1019" priority="10031">
      <formula>$Z10="Informe 9"</formula>
    </cfRule>
    <cfRule type="expression" dxfId="1018" priority="10032">
      <formula>$Z10="Informe 8"</formula>
    </cfRule>
    <cfRule type="expression" dxfId="1017" priority="10033">
      <formula>$Z10="Informe 7"</formula>
    </cfRule>
    <cfRule type="expression" dxfId="1016" priority="10034">
      <formula>$Z10="Informe 6"</formula>
    </cfRule>
    <cfRule type="expression" dxfId="1015" priority="10035">
      <formula>$Z10="Informe 5"</formula>
    </cfRule>
    <cfRule type="expression" dxfId="1014" priority="10036">
      <formula>$Z10="Informe 4"</formula>
    </cfRule>
    <cfRule type="expression" dxfId="1013" priority="10037">
      <formula>$Z10="Informe 3"</formula>
    </cfRule>
    <cfRule type="expression" dxfId="1012" priority="10038">
      <formula>$Z10="Informe 2"</formula>
    </cfRule>
    <cfRule type="expression" dxfId="1011" priority="10039">
      <formula>$Z10="Informe 1"</formula>
    </cfRule>
    <cfRule type="expression" dxfId="1010" priority="10040">
      <formula>$Z10="Gráfico 10"</formula>
    </cfRule>
    <cfRule type="expression" dxfId="1009" priority="10041">
      <formula>$Z10="Gráfico 25"</formula>
    </cfRule>
    <cfRule type="expression" dxfId="1008" priority="10042">
      <formula>$Z10="Gráfico 24"</formula>
    </cfRule>
    <cfRule type="expression" dxfId="1007" priority="10043">
      <formula>$Z10="Gráfico 23"</formula>
    </cfRule>
    <cfRule type="expression" dxfId="1006" priority="10044">
      <formula>$Z10="Gráfico 22"</formula>
    </cfRule>
    <cfRule type="expression" dxfId="1005" priority="10045">
      <formula>$Z10="Gráfico 21"</formula>
    </cfRule>
    <cfRule type="expression" dxfId="1004" priority="10046">
      <formula>$Z10="Gráfico 20"</formula>
    </cfRule>
    <cfRule type="expression" dxfId="1003" priority="10047">
      <formula>$Z10="Gráfico 18"</formula>
    </cfRule>
    <cfRule type="expression" dxfId="1002" priority="10048">
      <formula>$Z10="Gráfico 19"</formula>
    </cfRule>
    <cfRule type="expression" dxfId="1001" priority="10049">
      <formula>$Z10="Gráfico 17"</formula>
    </cfRule>
    <cfRule type="expression" dxfId="1000" priority="10050">
      <formula>$Z10="Gráfico 16"</formula>
    </cfRule>
    <cfRule type="expression" dxfId="999" priority="10051">
      <formula>$Z10="Gráfico 15"</formula>
    </cfRule>
    <cfRule type="expression" dxfId="998" priority="10052">
      <formula>$Z10="Gráfico 14"</formula>
    </cfRule>
    <cfRule type="expression" dxfId="997" priority="10053">
      <formula>$Z10="Gráfico 12"</formula>
    </cfRule>
    <cfRule type="expression" dxfId="996" priority="10054">
      <formula>$Z10="Gráfico 13"</formula>
    </cfRule>
    <cfRule type="expression" dxfId="995" priority="10055">
      <formula>$Z10="Gráfico 11"</formula>
    </cfRule>
    <cfRule type="expression" dxfId="994" priority="10056">
      <formula>$Z10="Gráfico 9"</formula>
    </cfRule>
    <cfRule type="expression" dxfId="993" priority="10057">
      <formula>$Z10="Gráfico 8"</formula>
    </cfRule>
    <cfRule type="expression" dxfId="992" priority="10058">
      <formula>$Z10="Gráfico 7"</formula>
    </cfRule>
    <cfRule type="expression" dxfId="991" priority="10059">
      <formula>$Z10="Gráfico 6"</formula>
    </cfRule>
    <cfRule type="expression" dxfId="990" priority="10060">
      <formula>$Z10="Gráfico 4"</formula>
    </cfRule>
    <cfRule type="expression" dxfId="989" priority="10061">
      <formula>$Z10="Gráfico 3"</formula>
    </cfRule>
    <cfRule type="expression" dxfId="988" priority="10062">
      <formula>$Z10="Gráfico 2"</formula>
    </cfRule>
    <cfRule type="expression" dxfId="987" priority="10063">
      <formula>$Z10="Gráfico 1"</formula>
    </cfRule>
    <cfRule type="expression" dxfId="986" priority="10064">
      <formula>$Z10="Gráfico 5"</formula>
    </cfRule>
  </conditionalFormatting>
  <conditionalFormatting sqref="S11">
    <cfRule type="expression" dxfId="985" priority="9991">
      <formula>$Z11="Reporte 2"</formula>
    </cfRule>
    <cfRule type="expression" dxfId="984" priority="9992">
      <formula>$Z11="Reporte 1"</formula>
    </cfRule>
    <cfRule type="expression" dxfId="983" priority="9993">
      <formula>$Z11="Informe 10"</formula>
    </cfRule>
    <cfRule type="expression" dxfId="982" priority="9994">
      <formula>$Z11="Informe 9"</formula>
    </cfRule>
    <cfRule type="expression" dxfId="981" priority="9995">
      <formula>$Z11="Informe 8"</formula>
    </cfRule>
    <cfRule type="expression" dxfId="980" priority="9996">
      <formula>$Z11="Informe 7"</formula>
    </cfRule>
    <cfRule type="expression" dxfId="979" priority="9997">
      <formula>$Z11="Informe 6"</formula>
    </cfRule>
    <cfRule type="expression" dxfId="978" priority="9998">
      <formula>$Z11="Informe 5"</formula>
    </cfRule>
    <cfRule type="expression" dxfId="977" priority="9999">
      <formula>$Z11="Informe 4"</formula>
    </cfRule>
    <cfRule type="expression" dxfId="976" priority="10000">
      <formula>$Z11="Informe 3"</formula>
    </cfRule>
    <cfRule type="expression" dxfId="975" priority="10001">
      <formula>$Z11="Informe 2"</formula>
    </cfRule>
    <cfRule type="expression" dxfId="974" priority="10002">
      <formula>$Z11="Informe 1"</formula>
    </cfRule>
    <cfRule type="expression" dxfId="973" priority="10003">
      <formula>$Z11="Gráfico 10"</formula>
    </cfRule>
    <cfRule type="expression" dxfId="972" priority="10004">
      <formula>$Z11="Gráfico 25"</formula>
    </cfRule>
    <cfRule type="expression" dxfId="971" priority="10005">
      <formula>$Z11="Gráfico 24"</formula>
    </cfRule>
    <cfRule type="expression" dxfId="970" priority="10006">
      <formula>$Z11="Gráfico 23"</formula>
    </cfRule>
    <cfRule type="expression" dxfId="969" priority="10007">
      <formula>$Z11="Gráfico 22"</formula>
    </cfRule>
    <cfRule type="expression" dxfId="968" priority="10008">
      <formula>$Z11="Gráfico 21"</formula>
    </cfRule>
    <cfRule type="expression" dxfId="967" priority="10009">
      <formula>$Z11="Gráfico 20"</formula>
    </cfRule>
    <cfRule type="expression" dxfId="966" priority="10010">
      <formula>$Z11="Gráfico 18"</formula>
    </cfRule>
    <cfRule type="expression" dxfId="965" priority="10011">
      <formula>$Z11="Gráfico 19"</formula>
    </cfRule>
    <cfRule type="expression" dxfId="964" priority="10012">
      <formula>$Z11="Gráfico 17"</formula>
    </cfRule>
    <cfRule type="expression" dxfId="963" priority="10013">
      <formula>$Z11="Gráfico 16"</formula>
    </cfRule>
    <cfRule type="expression" dxfId="962" priority="10014">
      <formula>$Z11="Gráfico 15"</formula>
    </cfRule>
    <cfRule type="expression" dxfId="961" priority="10015">
      <formula>$Z11="Gráfico 14"</formula>
    </cfRule>
    <cfRule type="expression" dxfId="960" priority="10016">
      <formula>$Z11="Gráfico 12"</formula>
    </cfRule>
    <cfRule type="expression" dxfId="959" priority="10017">
      <formula>$Z11="Gráfico 13"</formula>
    </cfRule>
    <cfRule type="expression" dxfId="958" priority="10018">
      <formula>$Z11="Gráfico 11"</formula>
    </cfRule>
    <cfRule type="expression" dxfId="957" priority="10019">
      <formula>$Z11="Gráfico 9"</formula>
    </cfRule>
    <cfRule type="expression" dxfId="956" priority="10020">
      <formula>$Z11="Gráfico 8"</formula>
    </cfRule>
    <cfRule type="expression" dxfId="955" priority="10021">
      <formula>$Z11="Gráfico 7"</formula>
    </cfRule>
    <cfRule type="expression" dxfId="954" priority="10022">
      <formula>$Z11="Gráfico 6"</formula>
    </cfRule>
    <cfRule type="expression" dxfId="953" priority="10023">
      <formula>$Z11="Gráfico 4"</formula>
    </cfRule>
    <cfRule type="expression" dxfId="952" priority="10024">
      <formula>$Z11="Gráfico 3"</formula>
    </cfRule>
    <cfRule type="expression" dxfId="951" priority="10025">
      <formula>$Z11="Gráfico 2"</formula>
    </cfRule>
    <cfRule type="expression" dxfId="950" priority="10026">
      <formula>$Z11="Gráfico 1"</formula>
    </cfRule>
    <cfRule type="expression" dxfId="949" priority="10027">
      <formula>$Z11="Gráfico 5"</formula>
    </cfRule>
  </conditionalFormatting>
  <conditionalFormatting sqref="S12">
    <cfRule type="expression" dxfId="948" priority="9954">
      <formula>$Z12="Reporte 2"</formula>
    </cfRule>
    <cfRule type="expression" dxfId="947" priority="9955">
      <formula>$Z12="Reporte 1"</formula>
    </cfRule>
    <cfRule type="expression" dxfId="946" priority="9956">
      <formula>$Z12="Informe 10"</formula>
    </cfRule>
    <cfRule type="expression" dxfId="945" priority="9957">
      <formula>$Z12="Informe 9"</formula>
    </cfRule>
    <cfRule type="expression" dxfId="944" priority="9958">
      <formula>$Z12="Informe 8"</formula>
    </cfRule>
    <cfRule type="expression" dxfId="943" priority="9959">
      <formula>$Z12="Informe 7"</formula>
    </cfRule>
    <cfRule type="expression" dxfId="942" priority="9960">
      <formula>$Z12="Informe 6"</formula>
    </cfRule>
    <cfRule type="expression" dxfId="941" priority="9961">
      <formula>$Z12="Informe 5"</formula>
    </cfRule>
    <cfRule type="expression" dxfId="940" priority="9962">
      <formula>$Z12="Informe 4"</formula>
    </cfRule>
    <cfRule type="expression" dxfId="939" priority="9963">
      <formula>$Z12="Informe 3"</formula>
    </cfRule>
    <cfRule type="expression" dxfId="938" priority="9964">
      <formula>$Z12="Informe 2"</formula>
    </cfRule>
    <cfRule type="expression" dxfId="937" priority="9965">
      <formula>$Z12="Informe 1"</formula>
    </cfRule>
    <cfRule type="expression" dxfId="936" priority="9966">
      <formula>$Z12="Gráfico 10"</formula>
    </cfRule>
    <cfRule type="expression" dxfId="935" priority="9967">
      <formula>$Z12="Gráfico 25"</formula>
    </cfRule>
    <cfRule type="expression" dxfId="934" priority="9968">
      <formula>$Z12="Gráfico 24"</formula>
    </cfRule>
    <cfRule type="expression" dxfId="933" priority="9969">
      <formula>$Z12="Gráfico 23"</formula>
    </cfRule>
    <cfRule type="expression" dxfId="932" priority="9970">
      <formula>$Z12="Gráfico 22"</formula>
    </cfRule>
    <cfRule type="expression" dxfId="931" priority="9971">
      <formula>$Z12="Gráfico 21"</formula>
    </cfRule>
    <cfRule type="expression" dxfId="930" priority="9972">
      <formula>$Z12="Gráfico 20"</formula>
    </cfRule>
    <cfRule type="expression" dxfId="929" priority="9973">
      <formula>$Z12="Gráfico 18"</formula>
    </cfRule>
    <cfRule type="expression" dxfId="928" priority="9974">
      <formula>$Z12="Gráfico 19"</formula>
    </cfRule>
    <cfRule type="expression" dxfId="927" priority="9975">
      <formula>$Z12="Gráfico 17"</formula>
    </cfRule>
    <cfRule type="expression" dxfId="926" priority="9976">
      <formula>$Z12="Gráfico 16"</formula>
    </cfRule>
    <cfRule type="expression" dxfId="925" priority="9977">
      <formula>$Z12="Gráfico 15"</formula>
    </cfRule>
    <cfRule type="expression" dxfId="924" priority="9978">
      <formula>$Z12="Gráfico 14"</formula>
    </cfRule>
    <cfRule type="expression" dxfId="923" priority="9979">
      <formula>$Z12="Gráfico 12"</formula>
    </cfRule>
    <cfRule type="expression" dxfId="922" priority="9980">
      <formula>$Z12="Gráfico 13"</formula>
    </cfRule>
    <cfRule type="expression" dxfId="921" priority="9981">
      <formula>$Z12="Gráfico 11"</formula>
    </cfRule>
    <cfRule type="expression" dxfId="920" priority="9982">
      <formula>$Z12="Gráfico 9"</formula>
    </cfRule>
    <cfRule type="expression" dxfId="919" priority="9983">
      <formula>$Z12="Gráfico 8"</formula>
    </cfRule>
    <cfRule type="expression" dxfId="918" priority="9984">
      <formula>$Z12="Gráfico 7"</formula>
    </cfRule>
    <cfRule type="expression" dxfId="917" priority="9985">
      <formula>$Z12="Gráfico 6"</formula>
    </cfRule>
    <cfRule type="expression" dxfId="916" priority="9986">
      <formula>$Z12="Gráfico 4"</formula>
    </cfRule>
    <cfRule type="expression" dxfId="915" priority="9987">
      <formula>$Z12="Gráfico 3"</formula>
    </cfRule>
    <cfRule type="expression" dxfId="914" priority="9988">
      <formula>$Z12="Gráfico 2"</formula>
    </cfRule>
    <cfRule type="expression" dxfId="913" priority="9989">
      <formula>$Z12="Gráfico 1"</formula>
    </cfRule>
    <cfRule type="expression" dxfId="912" priority="9990">
      <formula>$Z12="Gráfico 5"</formula>
    </cfRule>
  </conditionalFormatting>
  <conditionalFormatting sqref="S13">
    <cfRule type="expression" dxfId="911" priority="9917">
      <formula>$Z13="Reporte 2"</formula>
    </cfRule>
    <cfRule type="expression" dxfId="910" priority="9918">
      <formula>$Z13="Reporte 1"</formula>
    </cfRule>
    <cfRule type="expression" dxfId="909" priority="9919">
      <formula>$Z13="Informe 10"</formula>
    </cfRule>
    <cfRule type="expression" dxfId="908" priority="9920">
      <formula>$Z13="Informe 9"</formula>
    </cfRule>
    <cfRule type="expression" dxfId="907" priority="9921">
      <formula>$Z13="Informe 8"</formula>
    </cfRule>
    <cfRule type="expression" dxfId="906" priority="9922">
      <formula>$Z13="Informe 7"</formula>
    </cfRule>
    <cfRule type="expression" dxfId="905" priority="9923">
      <formula>$Z13="Informe 6"</formula>
    </cfRule>
    <cfRule type="expression" dxfId="904" priority="9924">
      <formula>$Z13="Informe 5"</formula>
    </cfRule>
    <cfRule type="expression" dxfId="903" priority="9925">
      <formula>$Z13="Informe 4"</formula>
    </cfRule>
    <cfRule type="expression" dxfId="902" priority="9926">
      <formula>$Z13="Informe 3"</formula>
    </cfRule>
    <cfRule type="expression" dxfId="901" priority="9927">
      <formula>$Z13="Informe 2"</formula>
    </cfRule>
    <cfRule type="expression" dxfId="900" priority="9928">
      <formula>$Z13="Informe 1"</formula>
    </cfRule>
    <cfRule type="expression" dxfId="899" priority="9929">
      <formula>$Z13="Gráfico 10"</formula>
    </cfRule>
    <cfRule type="expression" dxfId="898" priority="9930">
      <formula>$Z13="Gráfico 25"</formula>
    </cfRule>
    <cfRule type="expression" dxfId="897" priority="9931">
      <formula>$Z13="Gráfico 24"</formula>
    </cfRule>
    <cfRule type="expression" dxfId="896" priority="9932">
      <formula>$Z13="Gráfico 23"</formula>
    </cfRule>
    <cfRule type="expression" dxfId="895" priority="9933">
      <formula>$Z13="Gráfico 22"</formula>
    </cfRule>
    <cfRule type="expression" dxfId="894" priority="9934">
      <formula>$Z13="Gráfico 21"</formula>
    </cfRule>
    <cfRule type="expression" dxfId="893" priority="9935">
      <formula>$Z13="Gráfico 20"</formula>
    </cfRule>
    <cfRule type="expression" dxfId="892" priority="9936">
      <formula>$Z13="Gráfico 18"</formula>
    </cfRule>
    <cfRule type="expression" dxfId="891" priority="9937">
      <formula>$Z13="Gráfico 19"</formula>
    </cfRule>
    <cfRule type="expression" dxfId="890" priority="9938">
      <formula>$Z13="Gráfico 17"</formula>
    </cfRule>
    <cfRule type="expression" dxfId="889" priority="9939">
      <formula>$Z13="Gráfico 16"</formula>
    </cfRule>
    <cfRule type="expression" dxfId="888" priority="9940">
      <formula>$Z13="Gráfico 15"</formula>
    </cfRule>
    <cfRule type="expression" dxfId="887" priority="9941">
      <formula>$Z13="Gráfico 14"</formula>
    </cfRule>
    <cfRule type="expression" dxfId="886" priority="9942">
      <formula>$Z13="Gráfico 12"</formula>
    </cfRule>
    <cfRule type="expression" dxfId="885" priority="9943">
      <formula>$Z13="Gráfico 13"</formula>
    </cfRule>
    <cfRule type="expression" dxfId="884" priority="9944">
      <formula>$Z13="Gráfico 11"</formula>
    </cfRule>
    <cfRule type="expression" dxfId="883" priority="9945">
      <formula>$Z13="Gráfico 9"</formula>
    </cfRule>
    <cfRule type="expression" dxfId="882" priority="9946">
      <formula>$Z13="Gráfico 8"</formula>
    </cfRule>
    <cfRule type="expression" dxfId="881" priority="9947">
      <formula>$Z13="Gráfico 7"</formula>
    </cfRule>
    <cfRule type="expression" dxfId="880" priority="9948">
      <formula>$Z13="Gráfico 6"</formula>
    </cfRule>
    <cfRule type="expression" dxfId="879" priority="9949">
      <formula>$Z13="Gráfico 4"</formula>
    </cfRule>
    <cfRule type="expression" dxfId="878" priority="9950">
      <formula>$Z13="Gráfico 3"</formula>
    </cfRule>
    <cfRule type="expression" dxfId="877" priority="9951">
      <formula>$Z13="Gráfico 2"</formula>
    </cfRule>
    <cfRule type="expression" dxfId="876" priority="9952">
      <formula>$Z13="Gráfico 1"</formula>
    </cfRule>
    <cfRule type="expression" dxfId="875" priority="9953">
      <formula>$Z13="Gráfico 5"</formula>
    </cfRule>
  </conditionalFormatting>
  <conditionalFormatting sqref="S14">
    <cfRule type="expression" dxfId="874" priority="9880">
      <formula>$Z14="Reporte 2"</formula>
    </cfRule>
    <cfRule type="expression" dxfId="873" priority="9881">
      <formula>$Z14="Reporte 1"</formula>
    </cfRule>
    <cfRule type="expression" dxfId="872" priority="9882">
      <formula>$Z14="Informe 10"</formula>
    </cfRule>
    <cfRule type="expression" dxfId="871" priority="9883">
      <formula>$Z14="Informe 9"</formula>
    </cfRule>
    <cfRule type="expression" dxfId="870" priority="9884">
      <formula>$Z14="Informe 8"</formula>
    </cfRule>
    <cfRule type="expression" dxfId="869" priority="9885">
      <formula>$Z14="Informe 7"</formula>
    </cfRule>
    <cfRule type="expression" dxfId="868" priority="9886">
      <formula>$Z14="Informe 6"</formula>
    </cfRule>
    <cfRule type="expression" dxfId="867" priority="9887">
      <formula>$Z14="Informe 5"</formula>
    </cfRule>
    <cfRule type="expression" dxfId="866" priority="9888">
      <formula>$Z14="Informe 4"</formula>
    </cfRule>
    <cfRule type="expression" dxfId="865" priority="9889">
      <formula>$Z14="Informe 3"</formula>
    </cfRule>
    <cfRule type="expression" dxfId="864" priority="9890">
      <formula>$Z14="Informe 2"</formula>
    </cfRule>
    <cfRule type="expression" dxfId="863" priority="9891">
      <formula>$Z14="Informe 1"</formula>
    </cfRule>
    <cfRule type="expression" dxfId="862" priority="9892">
      <formula>$Z14="Gráfico 10"</formula>
    </cfRule>
    <cfRule type="expression" dxfId="861" priority="9893">
      <formula>$Z14="Gráfico 25"</formula>
    </cfRule>
    <cfRule type="expression" dxfId="860" priority="9894">
      <formula>$Z14="Gráfico 24"</formula>
    </cfRule>
    <cfRule type="expression" dxfId="859" priority="9895">
      <formula>$Z14="Gráfico 23"</formula>
    </cfRule>
    <cfRule type="expression" dxfId="858" priority="9896">
      <formula>$Z14="Gráfico 22"</formula>
    </cfRule>
    <cfRule type="expression" dxfId="857" priority="9897">
      <formula>$Z14="Gráfico 21"</formula>
    </cfRule>
    <cfRule type="expression" dxfId="856" priority="9898">
      <formula>$Z14="Gráfico 20"</formula>
    </cfRule>
    <cfRule type="expression" dxfId="855" priority="9899">
      <formula>$Z14="Gráfico 18"</formula>
    </cfRule>
    <cfRule type="expression" dxfId="854" priority="9900">
      <formula>$Z14="Gráfico 19"</formula>
    </cfRule>
    <cfRule type="expression" dxfId="853" priority="9901">
      <formula>$Z14="Gráfico 17"</formula>
    </cfRule>
    <cfRule type="expression" dxfId="852" priority="9902">
      <formula>$Z14="Gráfico 16"</formula>
    </cfRule>
    <cfRule type="expression" dxfId="851" priority="9903">
      <formula>$Z14="Gráfico 15"</formula>
    </cfRule>
    <cfRule type="expression" dxfId="850" priority="9904">
      <formula>$Z14="Gráfico 14"</formula>
    </cfRule>
    <cfRule type="expression" dxfId="849" priority="9905">
      <formula>$Z14="Gráfico 12"</formula>
    </cfRule>
    <cfRule type="expression" dxfId="848" priority="9906">
      <formula>$Z14="Gráfico 13"</formula>
    </cfRule>
    <cfRule type="expression" dxfId="847" priority="9907">
      <formula>$Z14="Gráfico 11"</formula>
    </cfRule>
    <cfRule type="expression" dxfId="846" priority="9908">
      <formula>$Z14="Gráfico 9"</formula>
    </cfRule>
    <cfRule type="expression" dxfId="845" priority="9909">
      <formula>$Z14="Gráfico 8"</formula>
    </cfRule>
    <cfRule type="expression" dxfId="844" priority="9910">
      <formula>$Z14="Gráfico 7"</formula>
    </cfRule>
    <cfRule type="expression" dxfId="843" priority="9911">
      <formula>$Z14="Gráfico 6"</formula>
    </cfRule>
    <cfRule type="expression" dxfId="842" priority="9912">
      <formula>$Z14="Gráfico 4"</formula>
    </cfRule>
    <cfRule type="expression" dxfId="841" priority="9913">
      <formula>$Z14="Gráfico 3"</formula>
    </cfRule>
    <cfRule type="expression" dxfId="840" priority="9914">
      <formula>$Z14="Gráfico 2"</formula>
    </cfRule>
    <cfRule type="expression" dxfId="839" priority="9915">
      <formula>$Z14="Gráfico 1"</formula>
    </cfRule>
    <cfRule type="expression" dxfId="838" priority="9916">
      <formula>$Z14="Gráfico 5"</formula>
    </cfRule>
  </conditionalFormatting>
  <conditionalFormatting sqref="S16">
    <cfRule type="expression" dxfId="837" priority="9843">
      <formula>$Z16="Reporte 2"</formula>
    </cfRule>
    <cfRule type="expression" dxfId="836" priority="9844">
      <formula>$Z16="Reporte 1"</formula>
    </cfRule>
    <cfRule type="expression" dxfId="835" priority="9845">
      <formula>$Z16="Informe 10"</formula>
    </cfRule>
    <cfRule type="expression" dxfId="834" priority="9846">
      <formula>$Z16="Informe 9"</formula>
    </cfRule>
    <cfRule type="expression" dxfId="833" priority="9847">
      <formula>$Z16="Informe 8"</formula>
    </cfRule>
    <cfRule type="expression" dxfId="832" priority="9848">
      <formula>$Z16="Informe 7"</formula>
    </cfRule>
    <cfRule type="expression" dxfId="831" priority="9849">
      <formula>$Z16="Informe 6"</formula>
    </cfRule>
    <cfRule type="expression" dxfId="830" priority="9850">
      <formula>$Z16="Informe 5"</formula>
    </cfRule>
    <cfRule type="expression" dxfId="829" priority="9851">
      <formula>$Z16="Informe 4"</formula>
    </cfRule>
    <cfRule type="expression" dxfId="828" priority="9852">
      <formula>$Z16="Informe 3"</formula>
    </cfRule>
    <cfRule type="expression" dxfId="827" priority="9853">
      <formula>$Z16="Informe 2"</formula>
    </cfRule>
    <cfRule type="expression" dxfId="826" priority="9854">
      <formula>$Z16="Informe 1"</formula>
    </cfRule>
    <cfRule type="expression" dxfId="825" priority="9855">
      <formula>$Z16="Gráfico 10"</formula>
    </cfRule>
    <cfRule type="expression" dxfId="824" priority="9856">
      <formula>$Z16="Gráfico 25"</formula>
    </cfRule>
    <cfRule type="expression" dxfId="823" priority="9857">
      <formula>$Z16="Gráfico 24"</formula>
    </cfRule>
    <cfRule type="expression" dxfId="822" priority="9858">
      <formula>$Z16="Gráfico 23"</formula>
    </cfRule>
    <cfRule type="expression" dxfId="821" priority="9859">
      <formula>$Z16="Gráfico 22"</formula>
    </cfRule>
    <cfRule type="expression" dxfId="820" priority="9860">
      <formula>$Z16="Gráfico 21"</formula>
    </cfRule>
    <cfRule type="expression" dxfId="819" priority="9861">
      <formula>$Z16="Gráfico 20"</formula>
    </cfRule>
    <cfRule type="expression" dxfId="818" priority="9862">
      <formula>$Z16="Gráfico 18"</formula>
    </cfRule>
    <cfRule type="expression" dxfId="817" priority="9863">
      <formula>$Z16="Gráfico 19"</formula>
    </cfRule>
    <cfRule type="expression" dxfId="816" priority="9864">
      <formula>$Z16="Gráfico 17"</formula>
    </cfRule>
    <cfRule type="expression" dxfId="815" priority="9865">
      <formula>$Z16="Gráfico 16"</formula>
    </cfRule>
    <cfRule type="expression" dxfId="814" priority="9866">
      <formula>$Z16="Gráfico 15"</formula>
    </cfRule>
    <cfRule type="expression" dxfId="813" priority="9867">
      <formula>$Z16="Gráfico 14"</formula>
    </cfRule>
    <cfRule type="expression" dxfId="812" priority="9868">
      <formula>$Z16="Gráfico 12"</formula>
    </cfRule>
    <cfRule type="expression" dxfId="811" priority="9869">
      <formula>$Z16="Gráfico 13"</formula>
    </cfRule>
    <cfRule type="expression" dxfId="810" priority="9870">
      <formula>$Z16="Gráfico 11"</formula>
    </cfRule>
    <cfRule type="expression" dxfId="809" priority="9871">
      <formula>$Z16="Gráfico 9"</formula>
    </cfRule>
    <cfRule type="expression" dxfId="808" priority="9872">
      <formula>$Z16="Gráfico 8"</formula>
    </cfRule>
    <cfRule type="expression" dxfId="807" priority="9873">
      <formula>$Z16="Gráfico 7"</formula>
    </cfRule>
    <cfRule type="expression" dxfId="806" priority="9874">
      <formula>$Z16="Gráfico 6"</formula>
    </cfRule>
    <cfRule type="expression" dxfId="805" priority="9875">
      <formula>$Z16="Gráfico 4"</formula>
    </cfRule>
    <cfRule type="expression" dxfId="804" priority="9876">
      <formula>$Z16="Gráfico 3"</formula>
    </cfRule>
    <cfRule type="expression" dxfId="803" priority="9877">
      <formula>$Z16="Gráfico 2"</formula>
    </cfRule>
    <cfRule type="expression" dxfId="802" priority="9878">
      <formula>$Z16="Gráfico 1"</formula>
    </cfRule>
    <cfRule type="expression" dxfId="801" priority="9879">
      <formula>$Z16="Gráfico 5"</formula>
    </cfRule>
  </conditionalFormatting>
  <conditionalFormatting sqref="M4:M16">
    <cfRule type="expression" dxfId="800" priority="704">
      <formula>$W4="Reporte 2"</formula>
    </cfRule>
    <cfRule type="expression" dxfId="799" priority="705">
      <formula>$W4="Reporte 1"</formula>
    </cfRule>
    <cfRule type="expression" dxfId="798" priority="706">
      <formula>$W4="Informe 10"</formula>
    </cfRule>
    <cfRule type="expression" dxfId="797" priority="707">
      <formula>$W4="Informe 9"</formula>
    </cfRule>
    <cfRule type="expression" dxfId="796" priority="708">
      <formula>$W4="Informe 8"</formula>
    </cfRule>
    <cfRule type="expression" dxfId="795" priority="709">
      <formula>$W4="Informe 7"</formula>
    </cfRule>
    <cfRule type="expression" dxfId="794" priority="710">
      <formula>$W4="Informe 6"</formula>
    </cfRule>
    <cfRule type="expression" dxfId="793" priority="711">
      <formula>$W4="Informe 5"</formula>
    </cfRule>
    <cfRule type="expression" dxfId="792" priority="712">
      <formula>$W4="Informe 4"</formula>
    </cfRule>
    <cfRule type="expression" dxfId="791" priority="713">
      <formula>$W4="Informe 3"</formula>
    </cfRule>
    <cfRule type="expression" dxfId="790" priority="714">
      <formula>$W4="Informe 2"</formula>
    </cfRule>
    <cfRule type="expression" dxfId="789" priority="715">
      <formula>$W4="Informe 1"</formula>
    </cfRule>
    <cfRule type="expression" dxfId="788" priority="716">
      <formula>$W4="Gráfico 10"</formula>
    </cfRule>
    <cfRule type="expression" dxfId="787" priority="717">
      <formula>$W4="Gráfico 25"</formula>
    </cfRule>
    <cfRule type="expression" dxfId="786" priority="718">
      <formula>$W4="Gráfico 24"</formula>
    </cfRule>
    <cfRule type="expression" dxfId="785" priority="719">
      <formula>$W4="Gráfico 23"</formula>
    </cfRule>
    <cfRule type="expression" dxfId="784" priority="720">
      <formula>$W4="Gráfico 22"</formula>
    </cfRule>
    <cfRule type="expression" dxfId="783" priority="721">
      <formula>$W4="Gráfico 21"</formula>
    </cfRule>
    <cfRule type="expression" dxfId="782" priority="722">
      <formula>$W4="Gráfico 20"</formula>
    </cfRule>
    <cfRule type="expression" dxfId="781" priority="723">
      <formula>$W4="Gráfico 18"</formula>
    </cfRule>
    <cfRule type="expression" dxfId="780" priority="724">
      <formula>$W4="Gráfico 19"</formula>
    </cfRule>
    <cfRule type="expression" dxfId="779" priority="725">
      <formula>$W4="Gráfico 17"</formula>
    </cfRule>
    <cfRule type="expression" dxfId="778" priority="726">
      <formula>$W4="Gráfico 16"</formula>
    </cfRule>
    <cfRule type="expression" dxfId="777" priority="727">
      <formula>$W4="Gráfico 15"</formula>
    </cfRule>
    <cfRule type="expression" dxfId="776" priority="728">
      <formula>$W4="Gráfico 14"</formula>
    </cfRule>
    <cfRule type="expression" dxfId="775" priority="729">
      <formula>$W4="Gráfico 12"</formula>
    </cfRule>
    <cfRule type="expression" dxfId="774" priority="730">
      <formula>$W4="Gráfico 13"</formula>
    </cfRule>
    <cfRule type="expression" dxfId="773" priority="731">
      <formula>$W4="Gráfico 11"</formula>
    </cfRule>
    <cfRule type="expression" dxfId="772" priority="732">
      <formula>$W4="Gráfico 9"</formula>
    </cfRule>
    <cfRule type="expression" dxfId="771" priority="733">
      <formula>$W4="Gráfico 8"</formula>
    </cfRule>
    <cfRule type="expression" dxfId="770" priority="734">
      <formula>$W4="Gráfico 7"</formula>
    </cfRule>
    <cfRule type="expression" dxfId="769" priority="735">
      <formula>$W4="Gráfico 6"</formula>
    </cfRule>
    <cfRule type="expression" dxfId="768" priority="736">
      <formula>$W4="Gráfico 4"</formula>
    </cfRule>
    <cfRule type="expression" dxfId="767" priority="737">
      <formula>$W4="Gráfico 3"</formula>
    </cfRule>
    <cfRule type="expression" dxfId="766" priority="738">
      <formula>$W4="Gráfico 2"</formula>
    </cfRule>
    <cfRule type="expression" dxfId="765" priority="739">
      <formula>$W4="Gráfico 1"</formula>
    </cfRule>
    <cfRule type="expression" dxfId="764" priority="740">
      <formula>$W4="Gráfico 5"</formula>
    </cfRule>
  </conditionalFormatting>
  <conditionalFormatting sqref="R4:R16">
    <cfRule type="expression" dxfId="763" priority="667">
      <formula>$Z4="Reporte 2"</formula>
    </cfRule>
    <cfRule type="expression" dxfId="762" priority="668">
      <formula>$Z4="Reporte 1"</formula>
    </cfRule>
    <cfRule type="expression" dxfId="761" priority="669">
      <formula>$Z4="Informe 10"</formula>
    </cfRule>
    <cfRule type="expression" dxfId="760" priority="670">
      <formula>$Z4="Informe 9"</formula>
    </cfRule>
    <cfRule type="expression" dxfId="759" priority="671">
      <formula>$Z4="Informe 8"</formula>
    </cfRule>
    <cfRule type="expression" dxfId="758" priority="672">
      <formula>$Z4="Informe 7"</formula>
    </cfRule>
    <cfRule type="expression" dxfId="757" priority="673">
      <formula>$Z4="Informe 6"</formula>
    </cfRule>
    <cfRule type="expression" dxfId="756" priority="674">
      <formula>$Z4="Informe 5"</formula>
    </cfRule>
    <cfRule type="expression" dxfId="755" priority="675">
      <formula>$Z4="Informe 4"</formula>
    </cfRule>
    <cfRule type="expression" dxfId="754" priority="676">
      <formula>$Z4="Informe 3"</formula>
    </cfRule>
    <cfRule type="expression" dxfId="753" priority="677">
      <formula>$Z4="Informe 2"</formula>
    </cfRule>
    <cfRule type="expression" dxfId="752" priority="678">
      <formula>$Z4="Informe 1"</formula>
    </cfRule>
    <cfRule type="expression" dxfId="751" priority="679">
      <formula>$Z4="Gráfico 10"</formula>
    </cfRule>
    <cfRule type="expression" dxfId="750" priority="680">
      <formula>$Z4="Gráfico 25"</formula>
    </cfRule>
    <cfRule type="expression" dxfId="749" priority="681">
      <formula>$Z4="Gráfico 24"</formula>
    </cfRule>
    <cfRule type="expression" dxfId="748" priority="682">
      <formula>$Z4="Gráfico 23"</formula>
    </cfRule>
    <cfRule type="expression" dxfId="747" priority="683">
      <formula>$Z4="Gráfico 22"</formula>
    </cfRule>
    <cfRule type="expression" dxfId="746" priority="684">
      <formula>$Z4="Gráfico 21"</formula>
    </cfRule>
    <cfRule type="expression" dxfId="745" priority="685">
      <formula>$Z4="Gráfico 20"</formula>
    </cfRule>
    <cfRule type="expression" dxfId="744" priority="686">
      <formula>$Z4="Gráfico 18"</formula>
    </cfRule>
    <cfRule type="expression" dxfId="743" priority="687">
      <formula>$Z4="Gráfico 19"</formula>
    </cfRule>
    <cfRule type="expression" dxfId="742" priority="688">
      <formula>$Z4="Gráfico 17"</formula>
    </cfRule>
    <cfRule type="expression" dxfId="741" priority="689">
      <formula>$Z4="Gráfico 16"</formula>
    </cfRule>
    <cfRule type="expression" dxfId="740" priority="690">
      <formula>$Z4="Gráfico 15"</formula>
    </cfRule>
    <cfRule type="expression" dxfId="739" priority="691">
      <formula>$Z4="Gráfico 14"</formula>
    </cfRule>
    <cfRule type="expression" dxfId="738" priority="692">
      <formula>$Z4="Gráfico 12"</formula>
    </cfRule>
    <cfRule type="expression" dxfId="737" priority="693">
      <formula>$Z4="Gráfico 13"</formula>
    </cfRule>
    <cfRule type="expression" dxfId="736" priority="694">
      <formula>$Z4="Gráfico 11"</formula>
    </cfRule>
    <cfRule type="expression" dxfId="735" priority="695">
      <formula>$Z4="Gráfico 9"</formula>
    </cfRule>
    <cfRule type="expression" dxfId="734" priority="696">
      <formula>$Z4="Gráfico 8"</formula>
    </cfRule>
    <cfRule type="expression" dxfId="733" priority="697">
      <formula>$Z4="Gráfico 7"</formula>
    </cfRule>
    <cfRule type="expression" dxfId="732" priority="698">
      <formula>$Z4="Gráfico 6"</formula>
    </cfRule>
    <cfRule type="expression" dxfId="731" priority="699">
      <formula>$Z4="Gráfico 4"</formula>
    </cfRule>
    <cfRule type="expression" dxfId="730" priority="700">
      <formula>$Z4="Gráfico 3"</formula>
    </cfRule>
    <cfRule type="expression" dxfId="729" priority="701">
      <formula>$Z4="Gráfico 2"</formula>
    </cfRule>
    <cfRule type="expression" dxfId="728" priority="702">
      <formula>$Z4="Gráfico 1"</formula>
    </cfRule>
    <cfRule type="expression" dxfId="727" priority="703">
      <formula>$Z4="Gráfico 5"</formula>
    </cfRule>
  </conditionalFormatting>
  <conditionalFormatting sqref="P4:P16">
    <cfRule type="expression" dxfId="726" priority="630">
      <formula>$Z4="Reporte 2"</formula>
    </cfRule>
    <cfRule type="expression" dxfId="725" priority="631">
      <formula>$Z4="Reporte 1"</formula>
    </cfRule>
    <cfRule type="expression" dxfId="724" priority="632">
      <formula>$Z4="Informe 10"</formula>
    </cfRule>
    <cfRule type="expression" dxfId="723" priority="633">
      <formula>$Z4="Informe 9"</formula>
    </cfRule>
    <cfRule type="expression" dxfId="722" priority="634">
      <formula>$Z4="Informe 8"</formula>
    </cfRule>
    <cfRule type="expression" dxfId="721" priority="635">
      <formula>$Z4="Informe 7"</formula>
    </cfRule>
    <cfRule type="expression" dxfId="720" priority="636">
      <formula>$Z4="Informe 6"</formula>
    </cfRule>
    <cfRule type="expression" dxfId="719" priority="637">
      <formula>$Z4="Informe 5"</formula>
    </cfRule>
    <cfRule type="expression" dxfId="718" priority="638">
      <formula>$Z4="Informe 4"</formula>
    </cfRule>
    <cfRule type="expression" dxfId="717" priority="639">
      <formula>$Z4="Informe 3"</formula>
    </cfRule>
    <cfRule type="expression" dxfId="716" priority="640">
      <formula>$Z4="Informe 2"</formula>
    </cfRule>
    <cfRule type="expression" dxfId="715" priority="641">
      <formula>$Z4="Informe 1"</formula>
    </cfRule>
    <cfRule type="expression" dxfId="714" priority="642">
      <formula>$Z4="Gráfico 10"</formula>
    </cfRule>
    <cfRule type="expression" dxfId="713" priority="643">
      <formula>$Z4="Gráfico 25"</formula>
    </cfRule>
    <cfRule type="expression" dxfId="712" priority="644">
      <formula>$Z4="Gráfico 24"</formula>
    </cfRule>
    <cfRule type="expression" dxfId="711" priority="645">
      <formula>$Z4="Gráfico 23"</formula>
    </cfRule>
    <cfRule type="expression" dxfId="710" priority="646">
      <formula>$Z4="Gráfico 22"</formula>
    </cfRule>
    <cfRule type="expression" dxfId="709" priority="647">
      <formula>$Z4="Gráfico 21"</formula>
    </cfRule>
    <cfRule type="expression" dxfId="708" priority="648">
      <formula>$Z4="Gráfico 20"</formula>
    </cfRule>
    <cfRule type="expression" dxfId="707" priority="649">
      <formula>$Z4="Gráfico 18"</formula>
    </cfRule>
    <cfRule type="expression" dxfId="706" priority="650">
      <formula>$Z4="Gráfico 19"</formula>
    </cfRule>
    <cfRule type="expression" dxfId="705" priority="651">
      <formula>$Z4="Gráfico 17"</formula>
    </cfRule>
    <cfRule type="expression" dxfId="704" priority="652">
      <formula>$Z4="Gráfico 16"</formula>
    </cfRule>
    <cfRule type="expression" dxfId="703" priority="653">
      <formula>$Z4="Gráfico 15"</formula>
    </cfRule>
    <cfRule type="expression" dxfId="702" priority="654">
      <formula>$Z4="Gráfico 14"</formula>
    </cfRule>
    <cfRule type="expression" dxfId="701" priority="655">
      <formula>$Z4="Gráfico 12"</formula>
    </cfRule>
    <cfRule type="expression" dxfId="700" priority="656">
      <formula>$Z4="Gráfico 13"</formula>
    </cfRule>
    <cfRule type="expression" dxfId="699" priority="657">
      <formula>$Z4="Gráfico 11"</formula>
    </cfRule>
    <cfRule type="expression" dxfId="698" priority="658">
      <formula>$Z4="Gráfico 9"</formula>
    </cfRule>
    <cfRule type="expression" dxfId="697" priority="659">
      <formula>$Z4="Gráfico 8"</formula>
    </cfRule>
    <cfRule type="expression" dxfId="696" priority="660">
      <formula>$Z4="Gráfico 7"</formula>
    </cfRule>
    <cfRule type="expression" dxfId="695" priority="661">
      <formula>$Z4="Gráfico 6"</formula>
    </cfRule>
    <cfRule type="expression" dxfId="694" priority="662">
      <formula>$Z4="Gráfico 4"</formula>
    </cfRule>
    <cfRule type="expression" dxfId="693" priority="663">
      <formula>$Z4="Gráfico 3"</formula>
    </cfRule>
    <cfRule type="expression" dxfId="692" priority="664">
      <formula>$Z4="Gráfico 2"</formula>
    </cfRule>
    <cfRule type="expression" dxfId="691" priority="665">
      <formula>$Z4="Gráfico 1"</formula>
    </cfRule>
    <cfRule type="expression" dxfId="690" priority="666">
      <formula>$Z4="Gráfico 5"</formula>
    </cfRule>
  </conditionalFormatting>
  <conditionalFormatting sqref="S28 AL18:AL29 N17:O29 Q17:Q29 U17:U29">
    <cfRule type="expression" dxfId="628" priority="593">
      <formula>$Z17="Reporte 2"</formula>
    </cfRule>
    <cfRule type="expression" dxfId="627" priority="594">
      <formula>$Z17="Reporte 1"</formula>
    </cfRule>
    <cfRule type="expression" dxfId="626" priority="595">
      <formula>$Z17="Informe 10"</formula>
    </cfRule>
    <cfRule type="expression" dxfId="625" priority="596">
      <formula>$Z17="Informe 9"</formula>
    </cfRule>
    <cfRule type="expression" dxfId="624" priority="597">
      <formula>$Z17="Informe 8"</formula>
    </cfRule>
    <cfRule type="expression" dxfId="623" priority="598">
      <formula>$Z17="Informe 7"</formula>
    </cfRule>
    <cfRule type="expression" dxfId="622" priority="599">
      <formula>$Z17="Informe 6"</formula>
    </cfRule>
    <cfRule type="expression" dxfId="621" priority="600">
      <formula>$Z17="Informe 5"</formula>
    </cfRule>
    <cfRule type="expression" dxfId="620" priority="601">
      <formula>$Z17="Informe 4"</formula>
    </cfRule>
    <cfRule type="expression" dxfId="619" priority="602">
      <formula>$Z17="Informe 3"</formula>
    </cfRule>
    <cfRule type="expression" dxfId="618" priority="603">
      <formula>$Z17="Informe 2"</formula>
    </cfRule>
    <cfRule type="expression" dxfId="617" priority="604">
      <formula>$Z17="Informe 1"</formula>
    </cfRule>
    <cfRule type="expression" dxfId="616" priority="605">
      <formula>$Z17="Gráfico 10"</formula>
    </cfRule>
    <cfRule type="expression" dxfId="615" priority="606">
      <formula>$Z17="Gráfico 25"</formula>
    </cfRule>
    <cfRule type="expression" dxfId="614" priority="607">
      <formula>$Z17="Gráfico 24"</formula>
    </cfRule>
    <cfRule type="expression" dxfId="613" priority="608">
      <formula>$Z17="Gráfico 23"</formula>
    </cfRule>
    <cfRule type="expression" dxfId="612" priority="609">
      <formula>$Z17="Gráfico 22"</formula>
    </cfRule>
    <cfRule type="expression" dxfId="611" priority="610">
      <formula>$Z17="Gráfico 21"</formula>
    </cfRule>
    <cfRule type="expression" dxfId="610" priority="611">
      <formula>$Z17="Gráfico 20"</formula>
    </cfRule>
    <cfRule type="expression" dxfId="609" priority="612">
      <formula>$Z17="Gráfico 18"</formula>
    </cfRule>
    <cfRule type="expression" dxfId="608" priority="613">
      <formula>$Z17="Gráfico 19"</formula>
    </cfRule>
    <cfRule type="expression" dxfId="607" priority="614">
      <formula>$Z17="Gráfico 17"</formula>
    </cfRule>
    <cfRule type="expression" dxfId="606" priority="615">
      <formula>$Z17="Gráfico 16"</formula>
    </cfRule>
    <cfRule type="expression" dxfId="605" priority="616">
      <formula>$Z17="Gráfico 15"</formula>
    </cfRule>
    <cfRule type="expression" dxfId="604" priority="617">
      <formula>$Z17="Gráfico 14"</formula>
    </cfRule>
    <cfRule type="expression" dxfId="603" priority="618">
      <formula>$Z17="Gráfico 12"</formula>
    </cfRule>
    <cfRule type="expression" dxfId="602" priority="619">
      <formula>$Z17="Gráfico 13"</formula>
    </cfRule>
    <cfRule type="expression" dxfId="601" priority="620">
      <formula>$Z17="Gráfico 11"</formula>
    </cfRule>
    <cfRule type="expression" dxfId="600" priority="621">
      <formula>$Z17="Gráfico 9"</formula>
    </cfRule>
    <cfRule type="expression" dxfId="599" priority="622">
      <formula>$Z17="Gráfico 8"</formula>
    </cfRule>
    <cfRule type="expression" dxfId="598" priority="623">
      <formula>$Z17="Gráfico 7"</formula>
    </cfRule>
    <cfRule type="expression" dxfId="597" priority="624">
      <formula>$Z17="Gráfico 6"</formula>
    </cfRule>
    <cfRule type="expression" dxfId="596" priority="625">
      <formula>$Z17="Gráfico 4"</formula>
    </cfRule>
    <cfRule type="expression" dxfId="595" priority="626">
      <formula>$Z17="Gráfico 3"</formula>
    </cfRule>
    <cfRule type="expression" dxfId="594" priority="627">
      <formula>$Z17="Gráfico 2"</formula>
    </cfRule>
    <cfRule type="expression" dxfId="593" priority="628">
      <formula>$Z17="Gráfico 1"</formula>
    </cfRule>
    <cfRule type="expression" dxfId="592" priority="629">
      <formula>$Z17="Gráfico 5"</formula>
    </cfRule>
  </conditionalFormatting>
  <conditionalFormatting sqref="S17:T17 T18:T29">
    <cfRule type="expression" dxfId="591" priority="556">
      <formula>$Z17="Reporte 2"</formula>
    </cfRule>
    <cfRule type="expression" dxfId="590" priority="557">
      <formula>$Z17="Reporte 1"</formula>
    </cfRule>
    <cfRule type="expression" dxfId="589" priority="558">
      <formula>$Z17="Informe 10"</formula>
    </cfRule>
    <cfRule type="expression" dxfId="588" priority="559">
      <formula>$Z17="Informe 9"</formula>
    </cfRule>
    <cfRule type="expression" dxfId="587" priority="560">
      <formula>$Z17="Informe 8"</formula>
    </cfRule>
    <cfRule type="expression" dxfId="586" priority="561">
      <formula>$Z17="Informe 7"</formula>
    </cfRule>
    <cfRule type="expression" dxfId="585" priority="562">
      <formula>$Z17="Informe 6"</formula>
    </cfRule>
    <cfRule type="expression" dxfId="584" priority="563">
      <formula>$Z17="Informe 5"</formula>
    </cfRule>
    <cfRule type="expression" dxfId="583" priority="564">
      <formula>$Z17="Informe 4"</formula>
    </cfRule>
    <cfRule type="expression" dxfId="582" priority="565">
      <formula>$Z17="Informe 3"</formula>
    </cfRule>
    <cfRule type="expression" dxfId="581" priority="566">
      <formula>$Z17="Informe 2"</formula>
    </cfRule>
    <cfRule type="expression" dxfId="580" priority="567">
      <formula>$Z17="Informe 1"</formula>
    </cfRule>
    <cfRule type="expression" dxfId="579" priority="568">
      <formula>$Z17="Gráfico 10"</formula>
    </cfRule>
    <cfRule type="expression" dxfId="578" priority="569">
      <formula>$Z17="Gráfico 25"</formula>
    </cfRule>
    <cfRule type="expression" dxfId="577" priority="570">
      <formula>$Z17="Gráfico 24"</formula>
    </cfRule>
    <cfRule type="expression" dxfId="576" priority="571">
      <formula>$Z17="Gráfico 23"</formula>
    </cfRule>
    <cfRule type="expression" dxfId="575" priority="572">
      <formula>$Z17="Gráfico 22"</formula>
    </cfRule>
    <cfRule type="expression" dxfId="574" priority="573">
      <formula>$Z17="Gráfico 21"</formula>
    </cfRule>
    <cfRule type="expression" dxfId="573" priority="574">
      <formula>$Z17="Gráfico 20"</formula>
    </cfRule>
    <cfRule type="expression" dxfId="572" priority="575">
      <formula>$Z17="Gráfico 18"</formula>
    </cfRule>
    <cfRule type="expression" dxfId="571" priority="576">
      <formula>$Z17="Gráfico 19"</formula>
    </cfRule>
    <cfRule type="expression" dxfId="570" priority="577">
      <formula>$Z17="Gráfico 17"</formula>
    </cfRule>
    <cfRule type="expression" dxfId="569" priority="578">
      <formula>$Z17="Gráfico 16"</formula>
    </cfRule>
    <cfRule type="expression" dxfId="568" priority="579">
      <formula>$Z17="Gráfico 15"</formula>
    </cfRule>
    <cfRule type="expression" dxfId="567" priority="580">
      <formula>$Z17="Gráfico 14"</formula>
    </cfRule>
    <cfRule type="expression" dxfId="566" priority="581">
      <formula>$Z17="Gráfico 12"</formula>
    </cfRule>
    <cfRule type="expression" dxfId="565" priority="582">
      <formula>$Z17="Gráfico 13"</formula>
    </cfRule>
    <cfRule type="expression" dxfId="564" priority="583">
      <formula>$Z17="Gráfico 11"</formula>
    </cfRule>
    <cfRule type="expression" dxfId="563" priority="584">
      <formula>$Z17="Gráfico 9"</formula>
    </cfRule>
    <cfRule type="expression" dxfId="562" priority="585">
      <formula>$Z17="Gráfico 8"</formula>
    </cfRule>
    <cfRule type="expression" dxfId="561" priority="586">
      <formula>$Z17="Gráfico 7"</formula>
    </cfRule>
    <cfRule type="expression" dxfId="560" priority="587">
      <formula>$Z17="Gráfico 6"</formula>
    </cfRule>
    <cfRule type="expression" dxfId="559" priority="588">
      <formula>$Z17="Gráfico 4"</formula>
    </cfRule>
    <cfRule type="expression" dxfId="558" priority="589">
      <formula>$Z17="Gráfico 3"</formula>
    </cfRule>
    <cfRule type="expression" dxfId="557" priority="590">
      <formula>$Z17="Gráfico 2"</formula>
    </cfRule>
    <cfRule type="expression" dxfId="556" priority="591">
      <formula>$Z17="Gráfico 1"</formula>
    </cfRule>
    <cfRule type="expression" dxfId="555" priority="592">
      <formula>$Z17="Gráfico 5"</formula>
    </cfRule>
  </conditionalFormatting>
  <conditionalFormatting sqref="AL17">
    <cfRule type="expression" dxfId="554" priority="519">
      <formula>$Z17="Reporte 2"</formula>
    </cfRule>
    <cfRule type="expression" dxfId="553" priority="520">
      <formula>$Z17="Reporte 1"</formula>
    </cfRule>
    <cfRule type="expression" dxfId="552" priority="521">
      <formula>$Z17="Informe 10"</formula>
    </cfRule>
    <cfRule type="expression" dxfId="551" priority="522">
      <formula>$Z17="Informe 9"</formula>
    </cfRule>
    <cfRule type="expression" dxfId="550" priority="523">
      <formula>$Z17="Informe 8"</formula>
    </cfRule>
    <cfRule type="expression" dxfId="549" priority="524">
      <formula>$Z17="Informe 7"</formula>
    </cfRule>
    <cfRule type="expression" dxfId="548" priority="525">
      <formula>$Z17="Informe 6"</formula>
    </cfRule>
    <cfRule type="expression" dxfId="547" priority="526">
      <formula>$Z17="Informe 5"</formula>
    </cfRule>
    <cfRule type="expression" dxfId="546" priority="527">
      <formula>$Z17="Informe 4"</formula>
    </cfRule>
    <cfRule type="expression" dxfId="545" priority="528">
      <formula>$Z17="Informe 3"</formula>
    </cfRule>
    <cfRule type="expression" dxfId="544" priority="529">
      <formula>$Z17="Informe 2"</formula>
    </cfRule>
    <cfRule type="expression" dxfId="543" priority="530">
      <formula>$Z17="Informe 1"</formula>
    </cfRule>
    <cfRule type="expression" dxfId="542" priority="531">
      <formula>$Z17="Gráfico 10"</formula>
    </cfRule>
    <cfRule type="expression" dxfId="541" priority="532">
      <formula>$Z17="Gráfico 25"</formula>
    </cfRule>
    <cfRule type="expression" dxfId="540" priority="533">
      <formula>$Z17="Gráfico 24"</formula>
    </cfRule>
    <cfRule type="expression" dxfId="539" priority="534">
      <formula>$Z17="Gráfico 23"</formula>
    </cfRule>
    <cfRule type="expression" dxfId="538" priority="535">
      <formula>$Z17="Gráfico 22"</formula>
    </cfRule>
    <cfRule type="expression" dxfId="537" priority="536">
      <formula>$Z17="Gráfico 21"</formula>
    </cfRule>
    <cfRule type="expression" dxfId="536" priority="537">
      <formula>$Z17="Gráfico 20"</formula>
    </cfRule>
    <cfRule type="expression" dxfId="535" priority="538">
      <formula>$Z17="Gráfico 18"</formula>
    </cfRule>
    <cfRule type="expression" dxfId="534" priority="539">
      <formula>$Z17="Gráfico 19"</formula>
    </cfRule>
    <cfRule type="expression" dxfId="533" priority="540">
      <formula>$Z17="Gráfico 17"</formula>
    </cfRule>
    <cfRule type="expression" dxfId="532" priority="541">
      <formula>$Z17="Gráfico 16"</formula>
    </cfRule>
    <cfRule type="expression" dxfId="531" priority="542">
      <formula>$Z17="Gráfico 15"</formula>
    </cfRule>
    <cfRule type="expression" dxfId="530" priority="543">
      <formula>$Z17="Gráfico 14"</formula>
    </cfRule>
    <cfRule type="expression" dxfId="529" priority="544">
      <formula>$Z17="Gráfico 12"</formula>
    </cfRule>
    <cfRule type="expression" dxfId="528" priority="545">
      <formula>$Z17="Gráfico 13"</formula>
    </cfRule>
    <cfRule type="expression" dxfId="527" priority="546">
      <formula>$Z17="Gráfico 11"</formula>
    </cfRule>
    <cfRule type="expression" dxfId="526" priority="547">
      <formula>$Z17="Gráfico 9"</formula>
    </cfRule>
    <cfRule type="expression" dxfId="525" priority="548">
      <formula>$Z17="Gráfico 8"</formula>
    </cfRule>
    <cfRule type="expression" dxfId="524" priority="549">
      <formula>$Z17="Gráfico 7"</formula>
    </cfRule>
    <cfRule type="expression" dxfId="523" priority="550">
      <formula>$Z17="Gráfico 6"</formula>
    </cfRule>
    <cfRule type="expression" dxfId="522" priority="551">
      <formula>$Z17="Gráfico 4"</formula>
    </cfRule>
    <cfRule type="expression" dxfId="521" priority="552">
      <formula>$Z17="Gráfico 3"</formula>
    </cfRule>
    <cfRule type="expression" dxfId="520" priority="553">
      <formula>$Z17="Gráfico 2"</formula>
    </cfRule>
    <cfRule type="expression" dxfId="519" priority="554">
      <formula>$Z17="Gráfico 1"</formula>
    </cfRule>
    <cfRule type="expression" dxfId="518" priority="555">
      <formula>$Z17="Gráfico 5"</formula>
    </cfRule>
  </conditionalFormatting>
  <conditionalFormatting sqref="S18">
    <cfRule type="expression" dxfId="517" priority="482">
      <formula>$Z18="Reporte 2"</formula>
    </cfRule>
    <cfRule type="expression" dxfId="516" priority="483">
      <formula>$Z18="Reporte 1"</formula>
    </cfRule>
    <cfRule type="expression" dxfId="515" priority="484">
      <formula>$Z18="Informe 10"</formula>
    </cfRule>
    <cfRule type="expression" dxfId="514" priority="485">
      <formula>$Z18="Informe 9"</formula>
    </cfRule>
    <cfRule type="expression" dxfId="513" priority="486">
      <formula>$Z18="Informe 8"</formula>
    </cfRule>
    <cfRule type="expression" dxfId="512" priority="487">
      <formula>$Z18="Informe 7"</formula>
    </cfRule>
    <cfRule type="expression" dxfId="511" priority="488">
      <formula>$Z18="Informe 6"</formula>
    </cfRule>
    <cfRule type="expression" dxfId="510" priority="489">
      <formula>$Z18="Informe 5"</formula>
    </cfRule>
    <cfRule type="expression" dxfId="509" priority="490">
      <formula>$Z18="Informe 4"</formula>
    </cfRule>
    <cfRule type="expression" dxfId="508" priority="491">
      <formula>$Z18="Informe 3"</formula>
    </cfRule>
    <cfRule type="expression" dxfId="507" priority="492">
      <formula>$Z18="Informe 2"</formula>
    </cfRule>
    <cfRule type="expression" dxfId="506" priority="493">
      <formula>$Z18="Informe 1"</formula>
    </cfRule>
    <cfRule type="expression" dxfId="505" priority="494">
      <formula>$Z18="Gráfico 10"</formula>
    </cfRule>
    <cfRule type="expression" dxfId="504" priority="495">
      <formula>$Z18="Gráfico 25"</formula>
    </cfRule>
    <cfRule type="expression" dxfId="503" priority="496">
      <formula>$Z18="Gráfico 24"</formula>
    </cfRule>
    <cfRule type="expression" dxfId="502" priority="497">
      <formula>$Z18="Gráfico 23"</formula>
    </cfRule>
    <cfRule type="expression" dxfId="501" priority="498">
      <formula>$Z18="Gráfico 22"</formula>
    </cfRule>
    <cfRule type="expression" dxfId="500" priority="499">
      <formula>$Z18="Gráfico 21"</formula>
    </cfRule>
    <cfRule type="expression" dxfId="499" priority="500">
      <formula>$Z18="Gráfico 20"</formula>
    </cfRule>
    <cfRule type="expression" dxfId="498" priority="501">
      <formula>$Z18="Gráfico 18"</formula>
    </cfRule>
    <cfRule type="expression" dxfId="497" priority="502">
      <formula>$Z18="Gráfico 19"</formula>
    </cfRule>
    <cfRule type="expression" dxfId="496" priority="503">
      <formula>$Z18="Gráfico 17"</formula>
    </cfRule>
    <cfRule type="expression" dxfId="495" priority="504">
      <formula>$Z18="Gráfico 16"</formula>
    </cfRule>
    <cfRule type="expression" dxfId="494" priority="505">
      <formula>$Z18="Gráfico 15"</formula>
    </cfRule>
    <cfRule type="expression" dxfId="493" priority="506">
      <formula>$Z18="Gráfico 14"</formula>
    </cfRule>
    <cfRule type="expression" dxfId="492" priority="507">
      <formula>$Z18="Gráfico 12"</formula>
    </cfRule>
    <cfRule type="expression" dxfId="491" priority="508">
      <formula>$Z18="Gráfico 13"</formula>
    </cfRule>
    <cfRule type="expression" dxfId="490" priority="509">
      <formula>$Z18="Gráfico 11"</formula>
    </cfRule>
    <cfRule type="expression" dxfId="489" priority="510">
      <formula>$Z18="Gráfico 9"</formula>
    </cfRule>
    <cfRule type="expression" dxfId="488" priority="511">
      <formula>$Z18="Gráfico 8"</formula>
    </cfRule>
    <cfRule type="expression" dxfId="487" priority="512">
      <formula>$Z18="Gráfico 7"</formula>
    </cfRule>
    <cfRule type="expression" dxfId="486" priority="513">
      <formula>$Z18="Gráfico 6"</formula>
    </cfRule>
    <cfRule type="expression" dxfId="485" priority="514">
      <formula>$Z18="Gráfico 4"</formula>
    </cfRule>
    <cfRule type="expression" dxfId="484" priority="515">
      <formula>$Z18="Gráfico 3"</formula>
    </cfRule>
    <cfRule type="expression" dxfId="483" priority="516">
      <formula>$Z18="Gráfico 2"</formula>
    </cfRule>
    <cfRule type="expression" dxfId="482" priority="517">
      <formula>$Z18="Gráfico 1"</formula>
    </cfRule>
    <cfRule type="expression" dxfId="481" priority="518">
      <formula>$Z18="Gráfico 5"</formula>
    </cfRule>
  </conditionalFormatting>
  <conditionalFormatting sqref="S19">
    <cfRule type="expression" dxfId="480" priority="445">
      <formula>$Z19="Reporte 2"</formula>
    </cfRule>
    <cfRule type="expression" dxfId="479" priority="446">
      <formula>$Z19="Reporte 1"</formula>
    </cfRule>
    <cfRule type="expression" dxfId="478" priority="447">
      <formula>$Z19="Informe 10"</formula>
    </cfRule>
    <cfRule type="expression" dxfId="477" priority="448">
      <formula>$Z19="Informe 9"</formula>
    </cfRule>
    <cfRule type="expression" dxfId="476" priority="449">
      <formula>$Z19="Informe 8"</formula>
    </cfRule>
    <cfRule type="expression" dxfId="475" priority="450">
      <formula>$Z19="Informe 7"</formula>
    </cfRule>
    <cfRule type="expression" dxfId="474" priority="451">
      <formula>$Z19="Informe 6"</formula>
    </cfRule>
    <cfRule type="expression" dxfId="473" priority="452">
      <formula>$Z19="Informe 5"</formula>
    </cfRule>
    <cfRule type="expression" dxfId="472" priority="453">
      <formula>$Z19="Informe 4"</formula>
    </cfRule>
    <cfRule type="expression" dxfId="471" priority="454">
      <formula>$Z19="Informe 3"</formula>
    </cfRule>
    <cfRule type="expression" dxfId="470" priority="455">
      <formula>$Z19="Informe 2"</formula>
    </cfRule>
    <cfRule type="expression" dxfId="469" priority="456">
      <formula>$Z19="Informe 1"</formula>
    </cfRule>
    <cfRule type="expression" dxfId="468" priority="457">
      <formula>$Z19="Gráfico 10"</formula>
    </cfRule>
    <cfRule type="expression" dxfId="467" priority="458">
      <formula>$Z19="Gráfico 25"</formula>
    </cfRule>
    <cfRule type="expression" dxfId="466" priority="459">
      <formula>$Z19="Gráfico 24"</formula>
    </cfRule>
    <cfRule type="expression" dxfId="465" priority="460">
      <formula>$Z19="Gráfico 23"</formula>
    </cfRule>
    <cfRule type="expression" dxfId="464" priority="461">
      <formula>$Z19="Gráfico 22"</formula>
    </cfRule>
    <cfRule type="expression" dxfId="463" priority="462">
      <formula>$Z19="Gráfico 21"</formula>
    </cfRule>
    <cfRule type="expression" dxfId="462" priority="463">
      <formula>$Z19="Gráfico 20"</formula>
    </cfRule>
    <cfRule type="expression" dxfId="461" priority="464">
      <formula>$Z19="Gráfico 18"</formula>
    </cfRule>
    <cfRule type="expression" dxfId="460" priority="465">
      <formula>$Z19="Gráfico 19"</formula>
    </cfRule>
    <cfRule type="expression" dxfId="459" priority="466">
      <formula>$Z19="Gráfico 17"</formula>
    </cfRule>
    <cfRule type="expression" dxfId="458" priority="467">
      <formula>$Z19="Gráfico 16"</formula>
    </cfRule>
    <cfRule type="expression" dxfId="457" priority="468">
      <formula>$Z19="Gráfico 15"</formula>
    </cfRule>
    <cfRule type="expression" dxfId="456" priority="469">
      <formula>$Z19="Gráfico 14"</formula>
    </cfRule>
    <cfRule type="expression" dxfId="455" priority="470">
      <formula>$Z19="Gráfico 12"</formula>
    </cfRule>
    <cfRule type="expression" dxfId="454" priority="471">
      <formula>$Z19="Gráfico 13"</formula>
    </cfRule>
    <cfRule type="expression" dxfId="453" priority="472">
      <formula>$Z19="Gráfico 11"</formula>
    </cfRule>
    <cfRule type="expression" dxfId="452" priority="473">
      <formula>$Z19="Gráfico 9"</formula>
    </cfRule>
    <cfRule type="expression" dxfId="451" priority="474">
      <formula>$Z19="Gráfico 8"</formula>
    </cfRule>
    <cfRule type="expression" dxfId="450" priority="475">
      <formula>$Z19="Gráfico 7"</formula>
    </cfRule>
    <cfRule type="expression" dxfId="449" priority="476">
      <formula>$Z19="Gráfico 6"</formula>
    </cfRule>
    <cfRule type="expression" dxfId="448" priority="477">
      <formula>$Z19="Gráfico 4"</formula>
    </cfRule>
    <cfRule type="expression" dxfId="447" priority="478">
      <formula>$Z19="Gráfico 3"</formula>
    </cfRule>
    <cfRule type="expression" dxfId="446" priority="479">
      <formula>$Z19="Gráfico 2"</formula>
    </cfRule>
    <cfRule type="expression" dxfId="445" priority="480">
      <formula>$Z19="Gráfico 1"</formula>
    </cfRule>
    <cfRule type="expression" dxfId="444" priority="481">
      <formula>$Z19="Gráfico 5"</formula>
    </cfRule>
  </conditionalFormatting>
  <conditionalFormatting sqref="S20">
    <cfRule type="expression" dxfId="443" priority="408">
      <formula>$Z20="Reporte 2"</formula>
    </cfRule>
    <cfRule type="expression" dxfId="442" priority="409">
      <formula>$Z20="Reporte 1"</formula>
    </cfRule>
    <cfRule type="expression" dxfId="441" priority="410">
      <formula>$Z20="Informe 10"</formula>
    </cfRule>
    <cfRule type="expression" dxfId="440" priority="411">
      <formula>$Z20="Informe 9"</formula>
    </cfRule>
    <cfRule type="expression" dxfId="439" priority="412">
      <formula>$Z20="Informe 8"</formula>
    </cfRule>
    <cfRule type="expression" dxfId="438" priority="413">
      <formula>$Z20="Informe 7"</formula>
    </cfRule>
    <cfRule type="expression" dxfId="437" priority="414">
      <formula>$Z20="Informe 6"</formula>
    </cfRule>
    <cfRule type="expression" dxfId="436" priority="415">
      <formula>$Z20="Informe 5"</formula>
    </cfRule>
    <cfRule type="expression" dxfId="435" priority="416">
      <formula>$Z20="Informe 4"</formula>
    </cfRule>
    <cfRule type="expression" dxfId="434" priority="417">
      <formula>$Z20="Informe 3"</formula>
    </cfRule>
    <cfRule type="expression" dxfId="433" priority="418">
      <formula>$Z20="Informe 2"</formula>
    </cfRule>
    <cfRule type="expression" dxfId="432" priority="419">
      <formula>$Z20="Informe 1"</formula>
    </cfRule>
    <cfRule type="expression" dxfId="431" priority="420">
      <formula>$Z20="Gráfico 10"</formula>
    </cfRule>
    <cfRule type="expression" dxfId="430" priority="421">
      <formula>$Z20="Gráfico 25"</formula>
    </cfRule>
    <cfRule type="expression" dxfId="429" priority="422">
      <formula>$Z20="Gráfico 24"</formula>
    </cfRule>
    <cfRule type="expression" dxfId="428" priority="423">
      <formula>$Z20="Gráfico 23"</formula>
    </cfRule>
    <cfRule type="expression" dxfId="427" priority="424">
      <formula>$Z20="Gráfico 22"</formula>
    </cfRule>
    <cfRule type="expression" dxfId="426" priority="425">
      <formula>$Z20="Gráfico 21"</formula>
    </cfRule>
    <cfRule type="expression" dxfId="425" priority="426">
      <formula>$Z20="Gráfico 20"</formula>
    </cfRule>
    <cfRule type="expression" dxfId="424" priority="427">
      <formula>$Z20="Gráfico 18"</formula>
    </cfRule>
    <cfRule type="expression" dxfId="423" priority="428">
      <formula>$Z20="Gráfico 19"</formula>
    </cfRule>
    <cfRule type="expression" dxfId="422" priority="429">
      <formula>$Z20="Gráfico 17"</formula>
    </cfRule>
    <cfRule type="expression" dxfId="421" priority="430">
      <formula>$Z20="Gráfico 16"</formula>
    </cfRule>
    <cfRule type="expression" dxfId="420" priority="431">
      <formula>$Z20="Gráfico 15"</formula>
    </cfRule>
    <cfRule type="expression" dxfId="419" priority="432">
      <formula>$Z20="Gráfico 14"</formula>
    </cfRule>
    <cfRule type="expression" dxfId="418" priority="433">
      <formula>$Z20="Gráfico 12"</formula>
    </cfRule>
    <cfRule type="expression" dxfId="417" priority="434">
      <formula>$Z20="Gráfico 13"</formula>
    </cfRule>
    <cfRule type="expression" dxfId="416" priority="435">
      <formula>$Z20="Gráfico 11"</formula>
    </cfRule>
    <cfRule type="expression" dxfId="415" priority="436">
      <formula>$Z20="Gráfico 9"</formula>
    </cfRule>
    <cfRule type="expression" dxfId="414" priority="437">
      <formula>$Z20="Gráfico 8"</formula>
    </cfRule>
    <cfRule type="expression" dxfId="413" priority="438">
      <formula>$Z20="Gráfico 7"</formula>
    </cfRule>
    <cfRule type="expression" dxfId="412" priority="439">
      <formula>$Z20="Gráfico 6"</formula>
    </cfRule>
    <cfRule type="expression" dxfId="411" priority="440">
      <formula>$Z20="Gráfico 4"</formula>
    </cfRule>
    <cfRule type="expression" dxfId="410" priority="441">
      <formula>$Z20="Gráfico 3"</formula>
    </cfRule>
    <cfRule type="expression" dxfId="409" priority="442">
      <formula>$Z20="Gráfico 2"</formula>
    </cfRule>
    <cfRule type="expression" dxfId="408" priority="443">
      <formula>$Z20="Gráfico 1"</formula>
    </cfRule>
    <cfRule type="expression" dxfId="407" priority="444">
      <formula>$Z20="Gráfico 5"</formula>
    </cfRule>
  </conditionalFormatting>
  <conditionalFormatting sqref="S21">
    <cfRule type="expression" dxfId="406" priority="371">
      <formula>$Z21="Reporte 2"</formula>
    </cfRule>
    <cfRule type="expression" dxfId="405" priority="372">
      <formula>$Z21="Reporte 1"</formula>
    </cfRule>
    <cfRule type="expression" dxfId="404" priority="373">
      <formula>$Z21="Informe 10"</formula>
    </cfRule>
    <cfRule type="expression" dxfId="403" priority="374">
      <formula>$Z21="Informe 9"</formula>
    </cfRule>
    <cfRule type="expression" dxfId="402" priority="375">
      <formula>$Z21="Informe 8"</formula>
    </cfRule>
    <cfRule type="expression" dxfId="401" priority="376">
      <formula>$Z21="Informe 7"</formula>
    </cfRule>
    <cfRule type="expression" dxfId="400" priority="377">
      <formula>$Z21="Informe 6"</formula>
    </cfRule>
    <cfRule type="expression" dxfId="399" priority="378">
      <formula>$Z21="Informe 5"</formula>
    </cfRule>
    <cfRule type="expression" dxfId="398" priority="379">
      <formula>$Z21="Informe 4"</formula>
    </cfRule>
    <cfRule type="expression" dxfId="397" priority="380">
      <formula>$Z21="Informe 3"</formula>
    </cfRule>
    <cfRule type="expression" dxfId="396" priority="381">
      <formula>$Z21="Informe 2"</formula>
    </cfRule>
    <cfRule type="expression" dxfId="395" priority="382">
      <formula>$Z21="Informe 1"</formula>
    </cfRule>
    <cfRule type="expression" dxfId="394" priority="383">
      <formula>$Z21="Gráfico 10"</formula>
    </cfRule>
    <cfRule type="expression" dxfId="393" priority="384">
      <formula>$Z21="Gráfico 25"</formula>
    </cfRule>
    <cfRule type="expression" dxfId="392" priority="385">
      <formula>$Z21="Gráfico 24"</formula>
    </cfRule>
    <cfRule type="expression" dxfId="391" priority="386">
      <formula>$Z21="Gráfico 23"</formula>
    </cfRule>
    <cfRule type="expression" dxfId="390" priority="387">
      <formula>$Z21="Gráfico 22"</formula>
    </cfRule>
    <cfRule type="expression" dxfId="389" priority="388">
      <formula>$Z21="Gráfico 21"</formula>
    </cfRule>
    <cfRule type="expression" dxfId="388" priority="389">
      <formula>$Z21="Gráfico 20"</formula>
    </cfRule>
    <cfRule type="expression" dxfId="387" priority="390">
      <formula>$Z21="Gráfico 18"</formula>
    </cfRule>
    <cfRule type="expression" dxfId="386" priority="391">
      <formula>$Z21="Gráfico 19"</formula>
    </cfRule>
    <cfRule type="expression" dxfId="385" priority="392">
      <formula>$Z21="Gráfico 17"</formula>
    </cfRule>
    <cfRule type="expression" dxfId="384" priority="393">
      <formula>$Z21="Gráfico 16"</formula>
    </cfRule>
    <cfRule type="expression" dxfId="383" priority="394">
      <formula>$Z21="Gráfico 15"</formula>
    </cfRule>
    <cfRule type="expression" dxfId="382" priority="395">
      <formula>$Z21="Gráfico 14"</formula>
    </cfRule>
    <cfRule type="expression" dxfId="381" priority="396">
      <formula>$Z21="Gráfico 12"</formula>
    </cfRule>
    <cfRule type="expression" dxfId="380" priority="397">
      <formula>$Z21="Gráfico 13"</formula>
    </cfRule>
    <cfRule type="expression" dxfId="379" priority="398">
      <formula>$Z21="Gráfico 11"</formula>
    </cfRule>
    <cfRule type="expression" dxfId="378" priority="399">
      <formula>$Z21="Gráfico 9"</formula>
    </cfRule>
    <cfRule type="expression" dxfId="377" priority="400">
      <formula>$Z21="Gráfico 8"</formula>
    </cfRule>
    <cfRule type="expression" dxfId="376" priority="401">
      <formula>$Z21="Gráfico 7"</formula>
    </cfRule>
    <cfRule type="expression" dxfId="375" priority="402">
      <formula>$Z21="Gráfico 6"</formula>
    </cfRule>
    <cfRule type="expression" dxfId="374" priority="403">
      <formula>$Z21="Gráfico 4"</formula>
    </cfRule>
    <cfRule type="expression" dxfId="373" priority="404">
      <formula>$Z21="Gráfico 3"</formula>
    </cfRule>
    <cfRule type="expression" dxfId="372" priority="405">
      <formula>$Z21="Gráfico 2"</formula>
    </cfRule>
    <cfRule type="expression" dxfId="371" priority="406">
      <formula>$Z21="Gráfico 1"</formula>
    </cfRule>
    <cfRule type="expression" dxfId="370" priority="407">
      <formula>$Z21="Gráfico 5"</formula>
    </cfRule>
  </conditionalFormatting>
  <conditionalFormatting sqref="S22">
    <cfRule type="expression" dxfId="369" priority="334">
      <formula>$Z22="Reporte 2"</formula>
    </cfRule>
    <cfRule type="expression" dxfId="368" priority="335">
      <formula>$Z22="Reporte 1"</formula>
    </cfRule>
    <cfRule type="expression" dxfId="367" priority="336">
      <formula>$Z22="Informe 10"</formula>
    </cfRule>
    <cfRule type="expression" dxfId="366" priority="337">
      <formula>$Z22="Informe 9"</formula>
    </cfRule>
    <cfRule type="expression" dxfId="365" priority="338">
      <formula>$Z22="Informe 8"</formula>
    </cfRule>
    <cfRule type="expression" dxfId="364" priority="339">
      <formula>$Z22="Informe 7"</formula>
    </cfRule>
    <cfRule type="expression" dxfId="363" priority="340">
      <formula>$Z22="Informe 6"</formula>
    </cfRule>
    <cfRule type="expression" dxfId="362" priority="341">
      <formula>$Z22="Informe 5"</formula>
    </cfRule>
    <cfRule type="expression" dxfId="361" priority="342">
      <formula>$Z22="Informe 4"</formula>
    </cfRule>
    <cfRule type="expression" dxfId="360" priority="343">
      <formula>$Z22="Informe 3"</formula>
    </cfRule>
    <cfRule type="expression" dxfId="359" priority="344">
      <formula>$Z22="Informe 2"</formula>
    </cfRule>
    <cfRule type="expression" dxfId="358" priority="345">
      <formula>$Z22="Informe 1"</formula>
    </cfRule>
    <cfRule type="expression" dxfId="357" priority="346">
      <formula>$Z22="Gráfico 10"</formula>
    </cfRule>
    <cfRule type="expression" dxfId="356" priority="347">
      <formula>$Z22="Gráfico 25"</formula>
    </cfRule>
    <cfRule type="expression" dxfId="355" priority="348">
      <formula>$Z22="Gráfico 24"</formula>
    </cfRule>
    <cfRule type="expression" dxfId="354" priority="349">
      <formula>$Z22="Gráfico 23"</formula>
    </cfRule>
    <cfRule type="expression" dxfId="353" priority="350">
      <formula>$Z22="Gráfico 22"</formula>
    </cfRule>
    <cfRule type="expression" dxfId="352" priority="351">
      <formula>$Z22="Gráfico 21"</formula>
    </cfRule>
    <cfRule type="expression" dxfId="351" priority="352">
      <formula>$Z22="Gráfico 20"</formula>
    </cfRule>
    <cfRule type="expression" dxfId="350" priority="353">
      <formula>$Z22="Gráfico 18"</formula>
    </cfRule>
    <cfRule type="expression" dxfId="349" priority="354">
      <formula>$Z22="Gráfico 19"</formula>
    </cfRule>
    <cfRule type="expression" dxfId="348" priority="355">
      <formula>$Z22="Gráfico 17"</formula>
    </cfRule>
    <cfRule type="expression" dxfId="347" priority="356">
      <formula>$Z22="Gráfico 16"</formula>
    </cfRule>
    <cfRule type="expression" dxfId="346" priority="357">
      <formula>$Z22="Gráfico 15"</formula>
    </cfRule>
    <cfRule type="expression" dxfId="345" priority="358">
      <formula>$Z22="Gráfico 14"</formula>
    </cfRule>
    <cfRule type="expression" dxfId="344" priority="359">
      <formula>$Z22="Gráfico 12"</formula>
    </cfRule>
    <cfRule type="expression" dxfId="343" priority="360">
      <formula>$Z22="Gráfico 13"</formula>
    </cfRule>
    <cfRule type="expression" dxfId="342" priority="361">
      <formula>$Z22="Gráfico 11"</formula>
    </cfRule>
    <cfRule type="expression" dxfId="341" priority="362">
      <formula>$Z22="Gráfico 9"</formula>
    </cfRule>
    <cfRule type="expression" dxfId="340" priority="363">
      <formula>$Z22="Gráfico 8"</formula>
    </cfRule>
    <cfRule type="expression" dxfId="339" priority="364">
      <formula>$Z22="Gráfico 7"</formula>
    </cfRule>
    <cfRule type="expression" dxfId="338" priority="365">
      <formula>$Z22="Gráfico 6"</formula>
    </cfRule>
    <cfRule type="expression" dxfId="337" priority="366">
      <formula>$Z22="Gráfico 4"</formula>
    </cfRule>
    <cfRule type="expression" dxfId="336" priority="367">
      <formula>$Z22="Gráfico 3"</formula>
    </cfRule>
    <cfRule type="expression" dxfId="335" priority="368">
      <formula>$Z22="Gráfico 2"</formula>
    </cfRule>
    <cfRule type="expression" dxfId="334" priority="369">
      <formula>$Z22="Gráfico 1"</formula>
    </cfRule>
    <cfRule type="expression" dxfId="333" priority="370">
      <formula>$Z22="Gráfico 5"</formula>
    </cfRule>
  </conditionalFormatting>
  <conditionalFormatting sqref="S23">
    <cfRule type="expression" dxfId="332" priority="297">
      <formula>$Z23="Reporte 2"</formula>
    </cfRule>
    <cfRule type="expression" dxfId="331" priority="298">
      <formula>$Z23="Reporte 1"</formula>
    </cfRule>
    <cfRule type="expression" dxfId="330" priority="299">
      <formula>$Z23="Informe 10"</formula>
    </cfRule>
    <cfRule type="expression" dxfId="329" priority="300">
      <formula>$Z23="Informe 9"</formula>
    </cfRule>
    <cfRule type="expression" dxfId="328" priority="301">
      <formula>$Z23="Informe 8"</formula>
    </cfRule>
    <cfRule type="expression" dxfId="327" priority="302">
      <formula>$Z23="Informe 7"</formula>
    </cfRule>
    <cfRule type="expression" dxfId="326" priority="303">
      <formula>$Z23="Informe 6"</formula>
    </cfRule>
    <cfRule type="expression" dxfId="325" priority="304">
      <formula>$Z23="Informe 5"</formula>
    </cfRule>
    <cfRule type="expression" dxfId="324" priority="305">
      <formula>$Z23="Informe 4"</formula>
    </cfRule>
    <cfRule type="expression" dxfId="323" priority="306">
      <formula>$Z23="Informe 3"</formula>
    </cfRule>
    <cfRule type="expression" dxfId="322" priority="307">
      <formula>$Z23="Informe 2"</formula>
    </cfRule>
    <cfRule type="expression" dxfId="321" priority="308">
      <formula>$Z23="Informe 1"</formula>
    </cfRule>
    <cfRule type="expression" dxfId="320" priority="309">
      <formula>$Z23="Gráfico 10"</formula>
    </cfRule>
    <cfRule type="expression" dxfId="319" priority="310">
      <formula>$Z23="Gráfico 25"</formula>
    </cfRule>
    <cfRule type="expression" dxfId="318" priority="311">
      <formula>$Z23="Gráfico 24"</formula>
    </cfRule>
    <cfRule type="expression" dxfId="317" priority="312">
      <formula>$Z23="Gráfico 23"</formula>
    </cfRule>
    <cfRule type="expression" dxfId="316" priority="313">
      <formula>$Z23="Gráfico 22"</formula>
    </cfRule>
    <cfRule type="expression" dxfId="315" priority="314">
      <formula>$Z23="Gráfico 21"</formula>
    </cfRule>
    <cfRule type="expression" dxfId="314" priority="315">
      <formula>$Z23="Gráfico 20"</formula>
    </cfRule>
    <cfRule type="expression" dxfId="313" priority="316">
      <formula>$Z23="Gráfico 18"</formula>
    </cfRule>
    <cfRule type="expression" dxfId="312" priority="317">
      <formula>$Z23="Gráfico 19"</formula>
    </cfRule>
    <cfRule type="expression" dxfId="311" priority="318">
      <formula>$Z23="Gráfico 17"</formula>
    </cfRule>
    <cfRule type="expression" dxfId="310" priority="319">
      <formula>$Z23="Gráfico 16"</formula>
    </cfRule>
    <cfRule type="expression" dxfId="309" priority="320">
      <formula>$Z23="Gráfico 15"</formula>
    </cfRule>
    <cfRule type="expression" dxfId="308" priority="321">
      <formula>$Z23="Gráfico 14"</formula>
    </cfRule>
    <cfRule type="expression" dxfId="307" priority="322">
      <formula>$Z23="Gráfico 12"</formula>
    </cfRule>
    <cfRule type="expression" dxfId="306" priority="323">
      <formula>$Z23="Gráfico 13"</formula>
    </cfRule>
    <cfRule type="expression" dxfId="305" priority="324">
      <formula>$Z23="Gráfico 11"</formula>
    </cfRule>
    <cfRule type="expression" dxfId="304" priority="325">
      <formula>$Z23="Gráfico 9"</formula>
    </cfRule>
    <cfRule type="expression" dxfId="303" priority="326">
      <formula>$Z23="Gráfico 8"</formula>
    </cfRule>
    <cfRule type="expression" dxfId="302" priority="327">
      <formula>$Z23="Gráfico 7"</formula>
    </cfRule>
    <cfRule type="expression" dxfId="301" priority="328">
      <formula>$Z23="Gráfico 6"</formula>
    </cfRule>
    <cfRule type="expression" dxfId="300" priority="329">
      <formula>$Z23="Gráfico 4"</formula>
    </cfRule>
    <cfRule type="expression" dxfId="299" priority="330">
      <formula>$Z23="Gráfico 3"</formula>
    </cfRule>
    <cfRule type="expression" dxfId="298" priority="331">
      <formula>$Z23="Gráfico 2"</formula>
    </cfRule>
    <cfRule type="expression" dxfId="297" priority="332">
      <formula>$Z23="Gráfico 1"</formula>
    </cfRule>
    <cfRule type="expression" dxfId="296" priority="333">
      <formula>$Z23="Gráfico 5"</formula>
    </cfRule>
  </conditionalFormatting>
  <conditionalFormatting sqref="S24">
    <cfRule type="expression" dxfId="295" priority="260">
      <formula>$Z24="Reporte 2"</formula>
    </cfRule>
    <cfRule type="expression" dxfId="294" priority="261">
      <formula>$Z24="Reporte 1"</formula>
    </cfRule>
    <cfRule type="expression" dxfId="293" priority="262">
      <formula>$Z24="Informe 10"</formula>
    </cfRule>
    <cfRule type="expression" dxfId="292" priority="263">
      <formula>$Z24="Informe 9"</formula>
    </cfRule>
    <cfRule type="expression" dxfId="291" priority="264">
      <formula>$Z24="Informe 8"</formula>
    </cfRule>
    <cfRule type="expression" dxfId="290" priority="265">
      <formula>$Z24="Informe 7"</formula>
    </cfRule>
    <cfRule type="expression" dxfId="289" priority="266">
      <formula>$Z24="Informe 6"</formula>
    </cfRule>
    <cfRule type="expression" dxfId="288" priority="267">
      <formula>$Z24="Informe 5"</formula>
    </cfRule>
    <cfRule type="expression" dxfId="287" priority="268">
      <formula>$Z24="Informe 4"</formula>
    </cfRule>
    <cfRule type="expression" dxfId="286" priority="269">
      <formula>$Z24="Informe 3"</formula>
    </cfRule>
    <cfRule type="expression" dxfId="285" priority="270">
      <formula>$Z24="Informe 2"</formula>
    </cfRule>
    <cfRule type="expression" dxfId="284" priority="271">
      <formula>$Z24="Informe 1"</formula>
    </cfRule>
    <cfRule type="expression" dxfId="283" priority="272">
      <formula>$Z24="Gráfico 10"</formula>
    </cfRule>
    <cfRule type="expression" dxfId="282" priority="273">
      <formula>$Z24="Gráfico 25"</formula>
    </cfRule>
    <cfRule type="expression" dxfId="281" priority="274">
      <formula>$Z24="Gráfico 24"</formula>
    </cfRule>
    <cfRule type="expression" dxfId="280" priority="275">
      <formula>$Z24="Gráfico 23"</formula>
    </cfRule>
    <cfRule type="expression" dxfId="279" priority="276">
      <formula>$Z24="Gráfico 22"</formula>
    </cfRule>
    <cfRule type="expression" dxfId="278" priority="277">
      <formula>$Z24="Gráfico 21"</formula>
    </cfRule>
    <cfRule type="expression" dxfId="277" priority="278">
      <formula>$Z24="Gráfico 20"</formula>
    </cfRule>
    <cfRule type="expression" dxfId="276" priority="279">
      <formula>$Z24="Gráfico 18"</formula>
    </cfRule>
    <cfRule type="expression" dxfId="275" priority="280">
      <formula>$Z24="Gráfico 19"</formula>
    </cfRule>
    <cfRule type="expression" dxfId="274" priority="281">
      <formula>$Z24="Gráfico 17"</formula>
    </cfRule>
    <cfRule type="expression" dxfId="273" priority="282">
      <formula>$Z24="Gráfico 16"</formula>
    </cfRule>
    <cfRule type="expression" dxfId="272" priority="283">
      <formula>$Z24="Gráfico 15"</formula>
    </cfRule>
    <cfRule type="expression" dxfId="271" priority="284">
      <formula>$Z24="Gráfico 14"</formula>
    </cfRule>
    <cfRule type="expression" dxfId="270" priority="285">
      <formula>$Z24="Gráfico 12"</formula>
    </cfRule>
    <cfRule type="expression" dxfId="269" priority="286">
      <formula>$Z24="Gráfico 13"</formula>
    </cfRule>
    <cfRule type="expression" dxfId="268" priority="287">
      <formula>$Z24="Gráfico 11"</formula>
    </cfRule>
    <cfRule type="expression" dxfId="267" priority="288">
      <formula>$Z24="Gráfico 9"</formula>
    </cfRule>
    <cfRule type="expression" dxfId="266" priority="289">
      <formula>$Z24="Gráfico 8"</formula>
    </cfRule>
    <cfRule type="expression" dxfId="265" priority="290">
      <formula>$Z24="Gráfico 7"</formula>
    </cfRule>
    <cfRule type="expression" dxfId="264" priority="291">
      <formula>$Z24="Gráfico 6"</formula>
    </cfRule>
    <cfRule type="expression" dxfId="263" priority="292">
      <formula>$Z24="Gráfico 4"</formula>
    </cfRule>
    <cfRule type="expression" dxfId="262" priority="293">
      <formula>$Z24="Gráfico 3"</formula>
    </cfRule>
    <cfRule type="expression" dxfId="261" priority="294">
      <formula>$Z24="Gráfico 2"</formula>
    </cfRule>
    <cfRule type="expression" dxfId="260" priority="295">
      <formula>$Z24="Gráfico 1"</formula>
    </cfRule>
    <cfRule type="expression" dxfId="259" priority="296">
      <formula>$Z24="Gráfico 5"</formula>
    </cfRule>
  </conditionalFormatting>
  <conditionalFormatting sqref="S25">
    <cfRule type="expression" dxfId="258" priority="223">
      <formula>$Z25="Reporte 2"</formula>
    </cfRule>
    <cfRule type="expression" dxfId="257" priority="224">
      <formula>$Z25="Reporte 1"</formula>
    </cfRule>
    <cfRule type="expression" dxfId="256" priority="225">
      <formula>$Z25="Informe 10"</formula>
    </cfRule>
    <cfRule type="expression" dxfId="255" priority="226">
      <formula>$Z25="Informe 9"</formula>
    </cfRule>
    <cfRule type="expression" dxfId="254" priority="227">
      <formula>$Z25="Informe 8"</formula>
    </cfRule>
    <cfRule type="expression" dxfId="253" priority="228">
      <formula>$Z25="Informe 7"</formula>
    </cfRule>
    <cfRule type="expression" dxfId="252" priority="229">
      <formula>$Z25="Informe 6"</formula>
    </cfRule>
    <cfRule type="expression" dxfId="251" priority="230">
      <formula>$Z25="Informe 5"</formula>
    </cfRule>
    <cfRule type="expression" dxfId="250" priority="231">
      <formula>$Z25="Informe 4"</formula>
    </cfRule>
    <cfRule type="expression" dxfId="249" priority="232">
      <formula>$Z25="Informe 3"</formula>
    </cfRule>
    <cfRule type="expression" dxfId="248" priority="233">
      <formula>$Z25="Informe 2"</formula>
    </cfRule>
    <cfRule type="expression" dxfId="247" priority="234">
      <formula>$Z25="Informe 1"</formula>
    </cfRule>
    <cfRule type="expression" dxfId="246" priority="235">
      <formula>$Z25="Gráfico 10"</formula>
    </cfRule>
    <cfRule type="expression" dxfId="245" priority="236">
      <formula>$Z25="Gráfico 25"</formula>
    </cfRule>
    <cfRule type="expression" dxfId="244" priority="237">
      <formula>$Z25="Gráfico 24"</formula>
    </cfRule>
    <cfRule type="expression" dxfId="243" priority="238">
      <formula>$Z25="Gráfico 23"</formula>
    </cfRule>
    <cfRule type="expression" dxfId="242" priority="239">
      <formula>$Z25="Gráfico 22"</formula>
    </cfRule>
    <cfRule type="expression" dxfId="241" priority="240">
      <formula>$Z25="Gráfico 21"</formula>
    </cfRule>
    <cfRule type="expression" dxfId="240" priority="241">
      <formula>$Z25="Gráfico 20"</formula>
    </cfRule>
    <cfRule type="expression" dxfId="239" priority="242">
      <formula>$Z25="Gráfico 18"</formula>
    </cfRule>
    <cfRule type="expression" dxfId="238" priority="243">
      <formula>$Z25="Gráfico 19"</formula>
    </cfRule>
    <cfRule type="expression" dxfId="237" priority="244">
      <formula>$Z25="Gráfico 17"</formula>
    </cfRule>
    <cfRule type="expression" dxfId="236" priority="245">
      <formula>$Z25="Gráfico 16"</formula>
    </cfRule>
    <cfRule type="expression" dxfId="235" priority="246">
      <formula>$Z25="Gráfico 15"</formula>
    </cfRule>
    <cfRule type="expression" dxfId="234" priority="247">
      <formula>$Z25="Gráfico 14"</formula>
    </cfRule>
    <cfRule type="expression" dxfId="233" priority="248">
      <formula>$Z25="Gráfico 12"</formula>
    </cfRule>
    <cfRule type="expression" dxfId="232" priority="249">
      <formula>$Z25="Gráfico 13"</formula>
    </cfRule>
    <cfRule type="expression" dxfId="231" priority="250">
      <formula>$Z25="Gráfico 11"</formula>
    </cfRule>
    <cfRule type="expression" dxfId="230" priority="251">
      <formula>$Z25="Gráfico 9"</formula>
    </cfRule>
    <cfRule type="expression" dxfId="229" priority="252">
      <formula>$Z25="Gráfico 8"</formula>
    </cfRule>
    <cfRule type="expression" dxfId="228" priority="253">
      <formula>$Z25="Gráfico 7"</formula>
    </cfRule>
    <cfRule type="expression" dxfId="227" priority="254">
      <formula>$Z25="Gráfico 6"</formula>
    </cfRule>
    <cfRule type="expression" dxfId="226" priority="255">
      <formula>$Z25="Gráfico 4"</formula>
    </cfRule>
    <cfRule type="expression" dxfId="225" priority="256">
      <formula>$Z25="Gráfico 3"</formula>
    </cfRule>
    <cfRule type="expression" dxfId="224" priority="257">
      <formula>$Z25="Gráfico 2"</formula>
    </cfRule>
    <cfRule type="expression" dxfId="223" priority="258">
      <formula>$Z25="Gráfico 1"</formula>
    </cfRule>
    <cfRule type="expression" dxfId="222" priority="259">
      <formula>$Z25="Gráfico 5"</formula>
    </cfRule>
  </conditionalFormatting>
  <conditionalFormatting sqref="S26">
    <cfRule type="expression" dxfId="221" priority="186">
      <formula>$Z26="Reporte 2"</formula>
    </cfRule>
    <cfRule type="expression" dxfId="220" priority="187">
      <formula>$Z26="Reporte 1"</formula>
    </cfRule>
    <cfRule type="expression" dxfId="219" priority="188">
      <formula>$Z26="Informe 10"</formula>
    </cfRule>
    <cfRule type="expression" dxfId="218" priority="189">
      <formula>$Z26="Informe 9"</formula>
    </cfRule>
    <cfRule type="expression" dxfId="217" priority="190">
      <formula>$Z26="Informe 8"</formula>
    </cfRule>
    <cfRule type="expression" dxfId="216" priority="191">
      <formula>$Z26="Informe 7"</formula>
    </cfRule>
    <cfRule type="expression" dxfId="215" priority="192">
      <formula>$Z26="Informe 6"</formula>
    </cfRule>
    <cfRule type="expression" dxfId="214" priority="193">
      <formula>$Z26="Informe 5"</formula>
    </cfRule>
    <cfRule type="expression" dxfId="213" priority="194">
      <formula>$Z26="Informe 4"</formula>
    </cfRule>
    <cfRule type="expression" dxfId="212" priority="195">
      <formula>$Z26="Informe 3"</formula>
    </cfRule>
    <cfRule type="expression" dxfId="211" priority="196">
      <formula>$Z26="Informe 2"</formula>
    </cfRule>
    <cfRule type="expression" dxfId="210" priority="197">
      <formula>$Z26="Informe 1"</formula>
    </cfRule>
    <cfRule type="expression" dxfId="209" priority="198">
      <formula>$Z26="Gráfico 10"</formula>
    </cfRule>
    <cfRule type="expression" dxfId="208" priority="199">
      <formula>$Z26="Gráfico 25"</formula>
    </cfRule>
    <cfRule type="expression" dxfId="207" priority="200">
      <formula>$Z26="Gráfico 24"</formula>
    </cfRule>
    <cfRule type="expression" dxfId="206" priority="201">
      <formula>$Z26="Gráfico 23"</formula>
    </cfRule>
    <cfRule type="expression" dxfId="205" priority="202">
      <formula>$Z26="Gráfico 22"</formula>
    </cfRule>
    <cfRule type="expression" dxfId="204" priority="203">
      <formula>$Z26="Gráfico 21"</formula>
    </cfRule>
    <cfRule type="expression" dxfId="203" priority="204">
      <formula>$Z26="Gráfico 20"</formula>
    </cfRule>
    <cfRule type="expression" dxfId="202" priority="205">
      <formula>$Z26="Gráfico 18"</formula>
    </cfRule>
    <cfRule type="expression" dxfId="201" priority="206">
      <formula>$Z26="Gráfico 19"</formula>
    </cfRule>
    <cfRule type="expression" dxfId="200" priority="207">
      <formula>$Z26="Gráfico 17"</formula>
    </cfRule>
    <cfRule type="expression" dxfId="199" priority="208">
      <formula>$Z26="Gráfico 16"</formula>
    </cfRule>
    <cfRule type="expression" dxfId="198" priority="209">
      <formula>$Z26="Gráfico 15"</formula>
    </cfRule>
    <cfRule type="expression" dxfId="197" priority="210">
      <formula>$Z26="Gráfico 14"</formula>
    </cfRule>
    <cfRule type="expression" dxfId="196" priority="211">
      <formula>$Z26="Gráfico 12"</formula>
    </cfRule>
    <cfRule type="expression" dxfId="195" priority="212">
      <formula>$Z26="Gráfico 13"</formula>
    </cfRule>
    <cfRule type="expression" dxfId="194" priority="213">
      <formula>$Z26="Gráfico 11"</formula>
    </cfRule>
    <cfRule type="expression" dxfId="193" priority="214">
      <formula>$Z26="Gráfico 9"</formula>
    </cfRule>
    <cfRule type="expression" dxfId="192" priority="215">
      <formula>$Z26="Gráfico 8"</formula>
    </cfRule>
    <cfRule type="expression" dxfId="191" priority="216">
      <formula>$Z26="Gráfico 7"</formula>
    </cfRule>
    <cfRule type="expression" dxfId="190" priority="217">
      <formula>$Z26="Gráfico 6"</formula>
    </cfRule>
    <cfRule type="expression" dxfId="189" priority="218">
      <formula>$Z26="Gráfico 4"</formula>
    </cfRule>
    <cfRule type="expression" dxfId="188" priority="219">
      <formula>$Z26="Gráfico 3"</formula>
    </cfRule>
    <cfRule type="expression" dxfId="187" priority="220">
      <formula>$Z26="Gráfico 2"</formula>
    </cfRule>
    <cfRule type="expression" dxfId="186" priority="221">
      <formula>$Z26="Gráfico 1"</formula>
    </cfRule>
    <cfRule type="expression" dxfId="185" priority="222">
      <formula>$Z26="Gráfico 5"</formula>
    </cfRule>
  </conditionalFormatting>
  <conditionalFormatting sqref="S27">
    <cfRule type="expression" dxfId="184" priority="149">
      <formula>$Z27="Reporte 2"</formula>
    </cfRule>
    <cfRule type="expression" dxfId="183" priority="150">
      <formula>$Z27="Reporte 1"</formula>
    </cfRule>
    <cfRule type="expression" dxfId="182" priority="151">
      <formula>$Z27="Informe 10"</formula>
    </cfRule>
    <cfRule type="expression" dxfId="181" priority="152">
      <formula>$Z27="Informe 9"</formula>
    </cfRule>
    <cfRule type="expression" dxfId="180" priority="153">
      <formula>$Z27="Informe 8"</formula>
    </cfRule>
    <cfRule type="expression" dxfId="179" priority="154">
      <formula>$Z27="Informe 7"</formula>
    </cfRule>
    <cfRule type="expression" dxfId="178" priority="155">
      <formula>$Z27="Informe 6"</formula>
    </cfRule>
    <cfRule type="expression" dxfId="177" priority="156">
      <formula>$Z27="Informe 5"</formula>
    </cfRule>
    <cfRule type="expression" dxfId="176" priority="157">
      <formula>$Z27="Informe 4"</formula>
    </cfRule>
    <cfRule type="expression" dxfId="175" priority="158">
      <formula>$Z27="Informe 3"</formula>
    </cfRule>
    <cfRule type="expression" dxfId="174" priority="159">
      <formula>$Z27="Informe 2"</formula>
    </cfRule>
    <cfRule type="expression" dxfId="173" priority="160">
      <formula>$Z27="Informe 1"</formula>
    </cfRule>
    <cfRule type="expression" dxfId="172" priority="161">
      <formula>$Z27="Gráfico 10"</formula>
    </cfRule>
    <cfRule type="expression" dxfId="171" priority="162">
      <formula>$Z27="Gráfico 25"</formula>
    </cfRule>
    <cfRule type="expression" dxfId="170" priority="163">
      <formula>$Z27="Gráfico 24"</formula>
    </cfRule>
    <cfRule type="expression" dxfId="169" priority="164">
      <formula>$Z27="Gráfico 23"</formula>
    </cfRule>
    <cfRule type="expression" dxfId="168" priority="165">
      <formula>$Z27="Gráfico 22"</formula>
    </cfRule>
    <cfRule type="expression" dxfId="167" priority="166">
      <formula>$Z27="Gráfico 21"</formula>
    </cfRule>
    <cfRule type="expression" dxfId="166" priority="167">
      <formula>$Z27="Gráfico 20"</formula>
    </cfRule>
    <cfRule type="expression" dxfId="165" priority="168">
      <formula>$Z27="Gráfico 18"</formula>
    </cfRule>
    <cfRule type="expression" dxfId="164" priority="169">
      <formula>$Z27="Gráfico 19"</formula>
    </cfRule>
    <cfRule type="expression" dxfId="163" priority="170">
      <formula>$Z27="Gráfico 17"</formula>
    </cfRule>
    <cfRule type="expression" dxfId="162" priority="171">
      <formula>$Z27="Gráfico 16"</formula>
    </cfRule>
    <cfRule type="expression" dxfId="161" priority="172">
      <formula>$Z27="Gráfico 15"</formula>
    </cfRule>
    <cfRule type="expression" dxfId="160" priority="173">
      <formula>$Z27="Gráfico 14"</formula>
    </cfRule>
    <cfRule type="expression" dxfId="159" priority="174">
      <formula>$Z27="Gráfico 12"</formula>
    </cfRule>
    <cfRule type="expression" dxfId="158" priority="175">
      <formula>$Z27="Gráfico 13"</formula>
    </cfRule>
    <cfRule type="expression" dxfId="157" priority="176">
      <formula>$Z27="Gráfico 11"</formula>
    </cfRule>
    <cfRule type="expression" dxfId="156" priority="177">
      <formula>$Z27="Gráfico 9"</formula>
    </cfRule>
    <cfRule type="expression" dxfId="155" priority="178">
      <formula>$Z27="Gráfico 8"</formula>
    </cfRule>
    <cfRule type="expression" dxfId="154" priority="179">
      <formula>$Z27="Gráfico 7"</formula>
    </cfRule>
    <cfRule type="expression" dxfId="153" priority="180">
      <formula>$Z27="Gráfico 6"</formula>
    </cfRule>
    <cfRule type="expression" dxfId="152" priority="181">
      <formula>$Z27="Gráfico 4"</formula>
    </cfRule>
    <cfRule type="expression" dxfId="151" priority="182">
      <formula>$Z27="Gráfico 3"</formula>
    </cfRule>
    <cfRule type="expression" dxfId="150" priority="183">
      <formula>$Z27="Gráfico 2"</formula>
    </cfRule>
    <cfRule type="expression" dxfId="149" priority="184">
      <formula>$Z27="Gráfico 1"</formula>
    </cfRule>
    <cfRule type="expression" dxfId="148" priority="185">
      <formula>$Z27="Gráfico 5"</formula>
    </cfRule>
  </conditionalFormatting>
  <conditionalFormatting sqref="S29">
    <cfRule type="expression" dxfId="147" priority="112">
      <formula>$Z29="Reporte 2"</formula>
    </cfRule>
    <cfRule type="expression" dxfId="146" priority="113">
      <formula>$Z29="Reporte 1"</formula>
    </cfRule>
    <cfRule type="expression" dxfId="145" priority="114">
      <formula>$Z29="Informe 10"</formula>
    </cfRule>
    <cfRule type="expression" dxfId="144" priority="115">
      <formula>$Z29="Informe 9"</formula>
    </cfRule>
    <cfRule type="expression" dxfId="143" priority="116">
      <formula>$Z29="Informe 8"</formula>
    </cfRule>
    <cfRule type="expression" dxfId="142" priority="117">
      <formula>$Z29="Informe 7"</formula>
    </cfRule>
    <cfRule type="expression" dxfId="141" priority="118">
      <formula>$Z29="Informe 6"</formula>
    </cfRule>
    <cfRule type="expression" dxfId="140" priority="119">
      <formula>$Z29="Informe 5"</formula>
    </cfRule>
    <cfRule type="expression" dxfId="139" priority="120">
      <formula>$Z29="Informe 4"</formula>
    </cfRule>
    <cfRule type="expression" dxfId="138" priority="121">
      <formula>$Z29="Informe 3"</formula>
    </cfRule>
    <cfRule type="expression" dxfId="137" priority="122">
      <formula>$Z29="Informe 2"</formula>
    </cfRule>
    <cfRule type="expression" dxfId="136" priority="123">
      <formula>$Z29="Informe 1"</formula>
    </cfRule>
    <cfRule type="expression" dxfId="135" priority="124">
      <formula>$Z29="Gráfico 10"</formula>
    </cfRule>
    <cfRule type="expression" dxfId="134" priority="125">
      <formula>$Z29="Gráfico 25"</formula>
    </cfRule>
    <cfRule type="expression" dxfId="133" priority="126">
      <formula>$Z29="Gráfico 24"</formula>
    </cfRule>
    <cfRule type="expression" dxfId="132" priority="127">
      <formula>$Z29="Gráfico 23"</formula>
    </cfRule>
    <cfRule type="expression" dxfId="131" priority="128">
      <formula>$Z29="Gráfico 22"</formula>
    </cfRule>
    <cfRule type="expression" dxfId="130" priority="129">
      <formula>$Z29="Gráfico 21"</formula>
    </cfRule>
    <cfRule type="expression" dxfId="129" priority="130">
      <formula>$Z29="Gráfico 20"</formula>
    </cfRule>
    <cfRule type="expression" dxfId="128" priority="131">
      <formula>$Z29="Gráfico 18"</formula>
    </cfRule>
    <cfRule type="expression" dxfId="127" priority="132">
      <formula>$Z29="Gráfico 19"</formula>
    </cfRule>
    <cfRule type="expression" dxfId="126" priority="133">
      <formula>$Z29="Gráfico 17"</formula>
    </cfRule>
    <cfRule type="expression" dxfId="125" priority="134">
      <formula>$Z29="Gráfico 16"</formula>
    </cfRule>
    <cfRule type="expression" dxfId="124" priority="135">
      <formula>$Z29="Gráfico 15"</formula>
    </cfRule>
    <cfRule type="expression" dxfId="123" priority="136">
      <formula>$Z29="Gráfico 14"</formula>
    </cfRule>
    <cfRule type="expression" dxfId="122" priority="137">
      <formula>$Z29="Gráfico 12"</formula>
    </cfRule>
    <cfRule type="expression" dxfId="121" priority="138">
      <formula>$Z29="Gráfico 13"</formula>
    </cfRule>
    <cfRule type="expression" dxfId="120" priority="139">
      <formula>$Z29="Gráfico 11"</formula>
    </cfRule>
    <cfRule type="expression" dxfId="119" priority="140">
      <formula>$Z29="Gráfico 9"</formula>
    </cfRule>
    <cfRule type="expression" dxfId="118" priority="141">
      <formula>$Z29="Gráfico 8"</formula>
    </cfRule>
    <cfRule type="expression" dxfId="117" priority="142">
      <formula>$Z29="Gráfico 7"</formula>
    </cfRule>
    <cfRule type="expression" dxfId="116" priority="143">
      <formula>$Z29="Gráfico 6"</formula>
    </cfRule>
    <cfRule type="expression" dxfId="115" priority="144">
      <formula>$Z29="Gráfico 4"</formula>
    </cfRule>
    <cfRule type="expression" dxfId="114" priority="145">
      <formula>$Z29="Gráfico 3"</formula>
    </cfRule>
    <cfRule type="expression" dxfId="113" priority="146">
      <formula>$Z29="Gráfico 2"</formula>
    </cfRule>
    <cfRule type="expression" dxfId="112" priority="147">
      <formula>$Z29="Gráfico 1"</formula>
    </cfRule>
    <cfRule type="expression" dxfId="111" priority="148">
      <formula>$Z29="Gráfico 5"</formula>
    </cfRule>
  </conditionalFormatting>
  <conditionalFormatting sqref="M17:M29">
    <cfRule type="expression" dxfId="110" priority="75">
      <formula>$W17="Reporte 2"</formula>
    </cfRule>
    <cfRule type="expression" dxfId="109" priority="76">
      <formula>$W17="Reporte 1"</formula>
    </cfRule>
    <cfRule type="expression" dxfId="108" priority="77">
      <formula>$W17="Informe 10"</formula>
    </cfRule>
    <cfRule type="expression" dxfId="107" priority="78">
      <formula>$W17="Informe 9"</formula>
    </cfRule>
    <cfRule type="expression" dxfId="106" priority="79">
      <formula>$W17="Informe 8"</formula>
    </cfRule>
    <cfRule type="expression" dxfId="105" priority="80">
      <formula>$W17="Informe 7"</formula>
    </cfRule>
    <cfRule type="expression" dxfId="104" priority="81">
      <formula>$W17="Informe 6"</formula>
    </cfRule>
    <cfRule type="expression" dxfId="103" priority="82">
      <formula>$W17="Informe 5"</formula>
    </cfRule>
    <cfRule type="expression" dxfId="102" priority="83">
      <formula>$W17="Informe 4"</formula>
    </cfRule>
    <cfRule type="expression" dxfId="101" priority="84">
      <formula>$W17="Informe 3"</formula>
    </cfRule>
    <cfRule type="expression" dxfId="100" priority="85">
      <formula>$W17="Informe 2"</formula>
    </cfRule>
    <cfRule type="expression" dxfId="99" priority="86">
      <formula>$W17="Informe 1"</formula>
    </cfRule>
    <cfRule type="expression" dxfId="98" priority="87">
      <formula>$W17="Gráfico 10"</formula>
    </cfRule>
    <cfRule type="expression" dxfId="97" priority="88">
      <formula>$W17="Gráfico 25"</formula>
    </cfRule>
    <cfRule type="expression" dxfId="96" priority="89">
      <formula>$W17="Gráfico 24"</formula>
    </cfRule>
    <cfRule type="expression" dxfId="95" priority="90">
      <formula>$W17="Gráfico 23"</formula>
    </cfRule>
    <cfRule type="expression" dxfId="94" priority="91">
      <formula>$W17="Gráfico 22"</formula>
    </cfRule>
    <cfRule type="expression" dxfId="93" priority="92">
      <formula>$W17="Gráfico 21"</formula>
    </cfRule>
    <cfRule type="expression" dxfId="92" priority="93">
      <formula>$W17="Gráfico 20"</formula>
    </cfRule>
    <cfRule type="expression" dxfId="91" priority="94">
      <formula>$W17="Gráfico 18"</formula>
    </cfRule>
    <cfRule type="expression" dxfId="90" priority="95">
      <formula>$W17="Gráfico 19"</formula>
    </cfRule>
    <cfRule type="expression" dxfId="89" priority="96">
      <formula>$W17="Gráfico 17"</formula>
    </cfRule>
    <cfRule type="expression" dxfId="88" priority="97">
      <formula>$W17="Gráfico 16"</formula>
    </cfRule>
    <cfRule type="expression" dxfId="87" priority="98">
      <formula>$W17="Gráfico 15"</formula>
    </cfRule>
    <cfRule type="expression" dxfId="86" priority="99">
      <formula>$W17="Gráfico 14"</formula>
    </cfRule>
    <cfRule type="expression" dxfId="85" priority="100">
      <formula>$W17="Gráfico 12"</formula>
    </cfRule>
    <cfRule type="expression" dxfId="84" priority="101">
      <formula>$W17="Gráfico 13"</formula>
    </cfRule>
    <cfRule type="expression" dxfId="83" priority="102">
      <formula>$W17="Gráfico 11"</formula>
    </cfRule>
    <cfRule type="expression" dxfId="82" priority="103">
      <formula>$W17="Gráfico 9"</formula>
    </cfRule>
    <cfRule type="expression" dxfId="81" priority="104">
      <formula>$W17="Gráfico 8"</formula>
    </cfRule>
    <cfRule type="expression" dxfId="80" priority="105">
      <formula>$W17="Gráfico 7"</formula>
    </cfRule>
    <cfRule type="expression" dxfId="79" priority="106">
      <formula>$W17="Gráfico 6"</formula>
    </cfRule>
    <cfRule type="expression" dxfId="78" priority="107">
      <formula>$W17="Gráfico 4"</formula>
    </cfRule>
    <cfRule type="expression" dxfId="77" priority="108">
      <formula>$W17="Gráfico 3"</formula>
    </cfRule>
    <cfRule type="expression" dxfId="76" priority="109">
      <formula>$W17="Gráfico 2"</formula>
    </cfRule>
    <cfRule type="expression" dxfId="75" priority="110">
      <formula>$W17="Gráfico 1"</formula>
    </cfRule>
    <cfRule type="expression" dxfId="74" priority="111">
      <formula>$W17="Gráfico 5"</formula>
    </cfRule>
  </conditionalFormatting>
  <conditionalFormatting sqref="R17:R29">
    <cfRule type="expression" dxfId="73" priority="38">
      <formula>$Z17="Reporte 2"</formula>
    </cfRule>
    <cfRule type="expression" dxfId="72" priority="39">
      <formula>$Z17="Reporte 1"</formula>
    </cfRule>
    <cfRule type="expression" dxfId="71" priority="40">
      <formula>$Z17="Informe 10"</formula>
    </cfRule>
    <cfRule type="expression" dxfId="70" priority="41">
      <formula>$Z17="Informe 9"</formula>
    </cfRule>
    <cfRule type="expression" dxfId="69" priority="42">
      <formula>$Z17="Informe 8"</formula>
    </cfRule>
    <cfRule type="expression" dxfId="68" priority="43">
      <formula>$Z17="Informe 7"</formula>
    </cfRule>
    <cfRule type="expression" dxfId="67" priority="44">
      <formula>$Z17="Informe 6"</formula>
    </cfRule>
    <cfRule type="expression" dxfId="66" priority="45">
      <formula>$Z17="Informe 5"</formula>
    </cfRule>
    <cfRule type="expression" dxfId="65" priority="46">
      <formula>$Z17="Informe 4"</formula>
    </cfRule>
    <cfRule type="expression" dxfId="64" priority="47">
      <formula>$Z17="Informe 3"</formula>
    </cfRule>
    <cfRule type="expression" dxfId="63" priority="48">
      <formula>$Z17="Informe 2"</formula>
    </cfRule>
    <cfRule type="expression" dxfId="62" priority="49">
      <formula>$Z17="Informe 1"</formula>
    </cfRule>
    <cfRule type="expression" dxfId="61" priority="50">
      <formula>$Z17="Gráfico 10"</formula>
    </cfRule>
    <cfRule type="expression" dxfId="60" priority="51">
      <formula>$Z17="Gráfico 25"</formula>
    </cfRule>
    <cfRule type="expression" dxfId="59" priority="52">
      <formula>$Z17="Gráfico 24"</formula>
    </cfRule>
    <cfRule type="expression" dxfId="58" priority="53">
      <formula>$Z17="Gráfico 23"</formula>
    </cfRule>
    <cfRule type="expression" dxfId="57" priority="54">
      <formula>$Z17="Gráfico 22"</formula>
    </cfRule>
    <cfRule type="expression" dxfId="56" priority="55">
      <formula>$Z17="Gráfico 21"</formula>
    </cfRule>
    <cfRule type="expression" dxfId="55" priority="56">
      <formula>$Z17="Gráfico 20"</formula>
    </cfRule>
    <cfRule type="expression" dxfId="54" priority="57">
      <formula>$Z17="Gráfico 18"</formula>
    </cfRule>
    <cfRule type="expression" dxfId="53" priority="58">
      <formula>$Z17="Gráfico 19"</formula>
    </cfRule>
    <cfRule type="expression" dxfId="52" priority="59">
      <formula>$Z17="Gráfico 17"</formula>
    </cfRule>
    <cfRule type="expression" dxfId="51" priority="60">
      <formula>$Z17="Gráfico 16"</formula>
    </cfRule>
    <cfRule type="expression" dxfId="50" priority="61">
      <formula>$Z17="Gráfico 15"</formula>
    </cfRule>
    <cfRule type="expression" dxfId="49" priority="62">
      <formula>$Z17="Gráfico 14"</formula>
    </cfRule>
    <cfRule type="expression" dxfId="48" priority="63">
      <formula>$Z17="Gráfico 12"</formula>
    </cfRule>
    <cfRule type="expression" dxfId="47" priority="64">
      <formula>$Z17="Gráfico 13"</formula>
    </cfRule>
    <cfRule type="expression" dxfId="46" priority="65">
      <formula>$Z17="Gráfico 11"</formula>
    </cfRule>
    <cfRule type="expression" dxfId="45" priority="66">
      <formula>$Z17="Gráfico 9"</formula>
    </cfRule>
    <cfRule type="expression" dxfId="44" priority="67">
      <formula>$Z17="Gráfico 8"</formula>
    </cfRule>
    <cfRule type="expression" dxfId="43" priority="68">
      <formula>$Z17="Gráfico 7"</formula>
    </cfRule>
    <cfRule type="expression" dxfId="42" priority="69">
      <formula>$Z17="Gráfico 6"</formula>
    </cfRule>
    <cfRule type="expression" dxfId="41" priority="70">
      <formula>$Z17="Gráfico 4"</formula>
    </cfRule>
    <cfRule type="expression" dxfId="40" priority="71">
      <formula>$Z17="Gráfico 3"</formula>
    </cfRule>
    <cfRule type="expression" dxfId="39" priority="72">
      <formula>$Z17="Gráfico 2"</formula>
    </cfRule>
    <cfRule type="expression" dxfId="38" priority="73">
      <formula>$Z17="Gráfico 1"</formula>
    </cfRule>
    <cfRule type="expression" dxfId="37" priority="74">
      <formula>$Z17="Gráfico 5"</formula>
    </cfRule>
  </conditionalFormatting>
  <conditionalFormatting sqref="P17:P29">
    <cfRule type="expression" dxfId="36" priority="1">
      <formula>$Z17="Reporte 2"</formula>
    </cfRule>
    <cfRule type="expression" dxfId="35" priority="2">
      <formula>$Z17="Reporte 1"</formula>
    </cfRule>
    <cfRule type="expression" dxfId="34" priority="3">
      <formula>$Z17="Informe 10"</formula>
    </cfRule>
    <cfRule type="expression" dxfId="33" priority="4">
      <formula>$Z17="Informe 9"</formula>
    </cfRule>
    <cfRule type="expression" dxfId="32" priority="5">
      <formula>$Z17="Informe 8"</formula>
    </cfRule>
    <cfRule type="expression" dxfId="31" priority="6">
      <formula>$Z17="Informe 7"</formula>
    </cfRule>
    <cfRule type="expression" dxfId="30" priority="7">
      <formula>$Z17="Informe 6"</formula>
    </cfRule>
    <cfRule type="expression" dxfId="29" priority="8">
      <formula>$Z17="Informe 5"</formula>
    </cfRule>
    <cfRule type="expression" dxfId="28" priority="9">
      <formula>$Z17="Informe 4"</formula>
    </cfRule>
    <cfRule type="expression" dxfId="27" priority="10">
      <formula>$Z17="Informe 3"</formula>
    </cfRule>
    <cfRule type="expression" dxfId="26" priority="11">
      <formula>$Z17="Informe 2"</formula>
    </cfRule>
    <cfRule type="expression" dxfId="25" priority="12">
      <formula>$Z17="Informe 1"</formula>
    </cfRule>
    <cfRule type="expression" dxfId="24" priority="13">
      <formula>$Z17="Gráfico 10"</formula>
    </cfRule>
    <cfRule type="expression" dxfId="23" priority="14">
      <formula>$Z17="Gráfico 25"</formula>
    </cfRule>
    <cfRule type="expression" dxfId="22" priority="15">
      <formula>$Z17="Gráfico 24"</formula>
    </cfRule>
    <cfRule type="expression" dxfId="21" priority="16">
      <formula>$Z17="Gráfico 23"</formula>
    </cfRule>
    <cfRule type="expression" dxfId="20" priority="17">
      <formula>$Z17="Gráfico 22"</formula>
    </cfRule>
    <cfRule type="expression" dxfId="19" priority="18">
      <formula>$Z17="Gráfico 21"</formula>
    </cfRule>
    <cfRule type="expression" dxfId="18" priority="19">
      <formula>$Z17="Gráfico 20"</formula>
    </cfRule>
    <cfRule type="expression" dxfId="17" priority="20">
      <formula>$Z17="Gráfico 18"</formula>
    </cfRule>
    <cfRule type="expression" dxfId="16" priority="21">
      <formula>$Z17="Gráfico 19"</formula>
    </cfRule>
    <cfRule type="expression" dxfId="15" priority="22">
      <formula>$Z17="Gráfico 17"</formula>
    </cfRule>
    <cfRule type="expression" dxfId="14" priority="23">
      <formula>$Z17="Gráfico 16"</formula>
    </cfRule>
    <cfRule type="expression" dxfId="13" priority="24">
      <formula>$Z17="Gráfico 15"</formula>
    </cfRule>
    <cfRule type="expression" dxfId="12" priority="25">
      <formula>$Z17="Gráfico 14"</formula>
    </cfRule>
    <cfRule type="expression" dxfId="11" priority="26">
      <formula>$Z17="Gráfico 12"</formula>
    </cfRule>
    <cfRule type="expression" dxfId="10" priority="27">
      <formula>$Z17="Gráfico 13"</formula>
    </cfRule>
    <cfRule type="expression" dxfId="9" priority="28">
      <formula>$Z17="Gráfico 11"</formula>
    </cfRule>
    <cfRule type="expression" dxfId="8" priority="29">
      <formula>$Z17="Gráfico 9"</formula>
    </cfRule>
    <cfRule type="expression" dxfId="7" priority="30">
      <formula>$Z17="Gráfico 8"</formula>
    </cfRule>
    <cfRule type="expression" dxfId="6" priority="31">
      <formula>$Z17="Gráfico 7"</formula>
    </cfRule>
    <cfRule type="expression" dxfId="5" priority="32">
      <formula>$Z17="Gráfico 6"</formula>
    </cfRule>
    <cfRule type="expression" dxfId="4" priority="33">
      <formula>$Z17="Gráfico 4"</formula>
    </cfRule>
    <cfRule type="expression" dxfId="3" priority="34">
      <formula>$Z17="Gráfico 3"</formula>
    </cfRule>
    <cfRule type="expression" dxfId="2" priority="35">
      <formula>$Z17="Gráfico 2"</formula>
    </cfRule>
    <cfRule type="expression" dxfId="1" priority="36">
      <formula>$Z17="Gráfico 1"</formula>
    </cfRule>
    <cfRule type="expression" dxfId="0" priority="37">
      <formula>$Z17="Gráfico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 K26:L26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 K22:L22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 J19:J20 J25 J28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 J21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J4:J5 J14 J17:J18 J27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K17:L17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G8" sqref="G8"/>
    </sheetView>
  </sheetViews>
  <sheetFormatPr baseColWidth="10" defaultRowHeight="15" x14ac:dyDescent="0.25"/>
  <sheetData>
    <row r="1" spans="1:3" x14ac:dyDescent="0.25">
      <c r="A1" s="60" t="s">
        <v>24618</v>
      </c>
      <c r="B1" s="54" t="s">
        <v>519</v>
      </c>
      <c r="C1" t="s">
        <v>28028</v>
      </c>
    </row>
    <row r="2" spans="1:3" x14ac:dyDescent="0.25">
      <c r="A2" s="61">
        <v>4</v>
      </c>
      <c r="B2" s="53" t="s">
        <v>530</v>
      </c>
      <c r="C2">
        <f>+VLOOKUP(A2,Codigos_regiones[],3,0)</f>
        <v>244</v>
      </c>
    </row>
    <row r="3" spans="1:3" x14ac:dyDescent="0.25">
      <c r="A3" s="61">
        <v>5</v>
      </c>
      <c r="B3" s="53" t="s">
        <v>548</v>
      </c>
      <c r="C3">
        <f>+VLOOKUP(A3,Codigos_regiones[],3,0)</f>
        <v>253</v>
      </c>
    </row>
    <row r="4" spans="1:3" x14ac:dyDescent="0.25">
      <c r="A4" s="61">
        <v>6</v>
      </c>
      <c r="B4" s="53" t="s">
        <v>1199</v>
      </c>
      <c r="C4">
        <f>+VLOOKUP(A4,Codigos_regiones[],3,0)</f>
        <v>245</v>
      </c>
    </row>
    <row r="5" spans="1:3" x14ac:dyDescent="0.25">
      <c r="A5" s="61">
        <v>7</v>
      </c>
      <c r="B5" s="53" t="s">
        <v>540</v>
      </c>
      <c r="C5">
        <f>+VLOOKUP(A5,Codigos_regiones[],3,0)</f>
        <v>249</v>
      </c>
    </row>
    <row r="6" spans="1:3" x14ac:dyDescent="0.25">
      <c r="A6" s="61">
        <v>8</v>
      </c>
      <c r="B6" s="53" t="s">
        <v>24623</v>
      </c>
      <c r="C6">
        <f>+VLOOKUP(A6,Codigos_regiones[],3,0)</f>
        <v>243</v>
      </c>
    </row>
    <row r="7" spans="1:3" x14ac:dyDescent="0.25">
      <c r="A7" s="61">
        <v>9</v>
      </c>
      <c r="B7" s="53" t="s">
        <v>524</v>
      </c>
      <c r="C7">
        <f>+VLOOKUP(A7,Codigos_regiones[],3,0)</f>
        <v>241</v>
      </c>
    </row>
    <row r="8" spans="1:3" x14ac:dyDescent="0.25">
      <c r="A8" s="61">
        <v>10</v>
      </c>
      <c r="B8" s="53" t="s">
        <v>534</v>
      </c>
      <c r="C8">
        <f>+VLOOKUP(A8,Codigos_regiones[],3,0)</f>
        <v>246</v>
      </c>
    </row>
    <row r="9" spans="1:3" x14ac:dyDescent="0.25">
      <c r="A9" s="61">
        <v>13</v>
      </c>
      <c r="B9" s="53" t="s">
        <v>22837</v>
      </c>
      <c r="C9">
        <f>+VLOOKUP(A9,Codigos_regiones[],3,0)</f>
        <v>251</v>
      </c>
    </row>
    <row r="10" spans="1:3" x14ac:dyDescent="0.25">
      <c r="A10" s="61">
        <v>14</v>
      </c>
      <c r="B10" s="53" t="s">
        <v>536</v>
      </c>
      <c r="C10">
        <f>+VLOOKUP(A10,Codigos_regiones[],3,0)</f>
        <v>247</v>
      </c>
    </row>
    <row r="11" spans="1:3" x14ac:dyDescent="0.25">
      <c r="A11" s="61">
        <v>16</v>
      </c>
      <c r="B11" s="53" t="s">
        <v>542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B6" sqref="B6"/>
    </sheetView>
  </sheetViews>
  <sheetFormatPr baseColWidth="10" defaultRowHeight="15" x14ac:dyDescent="0.25"/>
  <sheetData>
    <row r="1" spans="1:2" x14ac:dyDescent="0.25">
      <c r="A1" s="6" t="s">
        <v>6349</v>
      </c>
      <c r="B1" s="6" t="s">
        <v>6350</v>
      </c>
    </row>
    <row r="2" spans="1:2" x14ac:dyDescent="0.25">
      <c r="A2">
        <v>100110</v>
      </c>
      <c r="B2" t="s">
        <v>8269</v>
      </c>
    </row>
    <row r="3" spans="1:2" x14ac:dyDescent="0.25">
      <c r="A3">
        <v>100111</v>
      </c>
      <c r="B3" t="s">
        <v>8285</v>
      </c>
    </row>
    <row r="4" spans="1:2" x14ac:dyDescent="0.25">
      <c r="A4">
        <v>100112</v>
      </c>
      <c r="B4" t="s">
        <v>8326</v>
      </c>
    </row>
    <row r="5" spans="1:2" x14ac:dyDescent="0.25">
      <c r="A5">
        <v>100113</v>
      </c>
      <c r="B5" t="s">
        <v>8570</v>
      </c>
    </row>
    <row r="6" spans="1:2" x14ac:dyDescent="0.25">
      <c r="A6">
        <v>100114</v>
      </c>
      <c r="B6" t="s">
        <v>8606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1"/>
  <sheetViews>
    <sheetView workbookViewId="0">
      <selection sqref="A1:B21"/>
    </sheetView>
  </sheetViews>
  <sheetFormatPr baseColWidth="10" defaultRowHeight="15" x14ac:dyDescent="0.25"/>
  <sheetData>
    <row r="1" spans="1:2" x14ac:dyDescent="0.25">
      <c r="A1" s="7" t="s">
        <v>6351</v>
      </c>
      <c r="B1" s="7" t="s">
        <v>6353</v>
      </c>
    </row>
    <row r="2" spans="1:2" x14ac:dyDescent="0.25">
      <c r="A2">
        <v>100110002</v>
      </c>
      <c r="B2" t="s">
        <v>14514</v>
      </c>
    </row>
    <row r="3" spans="1:2" x14ac:dyDescent="0.25">
      <c r="A3">
        <v>100110003</v>
      </c>
      <c r="B3" t="s">
        <v>13811</v>
      </c>
    </row>
    <row r="4" spans="1:2" x14ac:dyDescent="0.25">
      <c r="A4">
        <v>100110005</v>
      </c>
      <c r="B4" t="s">
        <v>8270</v>
      </c>
    </row>
    <row r="5" spans="1:2" x14ac:dyDescent="0.25">
      <c r="A5">
        <v>100110006</v>
      </c>
      <c r="B5" t="s">
        <v>8275</v>
      </c>
    </row>
    <row r="6" spans="1:2" x14ac:dyDescent="0.25">
      <c r="A6">
        <v>100111001</v>
      </c>
      <c r="B6" t="s">
        <v>15237</v>
      </c>
    </row>
    <row r="7" spans="1:2" x14ac:dyDescent="0.25">
      <c r="A7">
        <v>100111002</v>
      </c>
      <c r="B7" t="s">
        <v>14519</v>
      </c>
    </row>
    <row r="8" spans="1:2" x14ac:dyDescent="0.25">
      <c r="A8">
        <v>100111003</v>
      </c>
      <c r="B8" t="s">
        <v>13816</v>
      </c>
    </row>
    <row r="9" spans="1:2" x14ac:dyDescent="0.25">
      <c r="A9">
        <v>100111004</v>
      </c>
      <c r="B9" t="s">
        <v>13117</v>
      </c>
    </row>
    <row r="10" spans="1:2" x14ac:dyDescent="0.25">
      <c r="A10">
        <v>100111005</v>
      </c>
      <c r="B10" t="s">
        <v>8286</v>
      </c>
    </row>
    <row r="11" spans="1:2" x14ac:dyDescent="0.25">
      <c r="A11">
        <v>100111006</v>
      </c>
      <c r="B11" t="s">
        <v>8291</v>
      </c>
    </row>
    <row r="12" spans="1:2" x14ac:dyDescent="0.25">
      <c r="A12">
        <v>100111012</v>
      </c>
      <c r="B12" t="s">
        <v>8321</v>
      </c>
    </row>
    <row r="13" spans="1:2" x14ac:dyDescent="0.25">
      <c r="A13">
        <v>100112010</v>
      </c>
      <c r="B13" t="s">
        <v>8352</v>
      </c>
    </row>
    <row r="14" spans="1:2" x14ac:dyDescent="0.25">
      <c r="A14">
        <v>100112020</v>
      </c>
      <c r="B14" t="s">
        <v>8402</v>
      </c>
    </row>
    <row r="15" spans="1:2" x14ac:dyDescent="0.25">
      <c r="A15">
        <v>100112022</v>
      </c>
      <c r="B15" t="s">
        <v>8412</v>
      </c>
    </row>
    <row r="16" spans="1:2" x14ac:dyDescent="0.25">
      <c r="A16">
        <v>100113001</v>
      </c>
      <c r="B16" t="s">
        <v>15247</v>
      </c>
    </row>
    <row r="17" spans="1:2" x14ac:dyDescent="0.25">
      <c r="A17">
        <v>100113002</v>
      </c>
      <c r="B17" t="s">
        <v>14529</v>
      </c>
    </row>
    <row r="18" spans="1:2" x14ac:dyDescent="0.25">
      <c r="A18">
        <v>100113003</v>
      </c>
      <c r="B18" t="s">
        <v>13826</v>
      </c>
    </row>
    <row r="19" spans="1:2" x14ac:dyDescent="0.25">
      <c r="A19">
        <v>100113005</v>
      </c>
      <c r="B19" t="s">
        <v>8571</v>
      </c>
    </row>
    <row r="20" spans="1:2" x14ac:dyDescent="0.25">
      <c r="A20">
        <v>100114001</v>
      </c>
      <c r="B20" t="s">
        <v>15252</v>
      </c>
    </row>
    <row r="21" spans="1:2" x14ac:dyDescent="0.25">
      <c r="A21">
        <v>100114011</v>
      </c>
      <c r="B21" t="s">
        <v>8637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5" x14ac:dyDescent="0.25"/>
  <sheetData>
    <row r="1" spans="1:11" x14ac:dyDescent="0.25">
      <c r="A1" s="55" t="s">
        <v>27994</v>
      </c>
      <c r="B1" s="6" t="s">
        <v>721</v>
      </c>
      <c r="C1" s="56" t="s">
        <v>27995</v>
      </c>
      <c r="E1" s="57" t="s">
        <v>27996</v>
      </c>
      <c r="F1" s="3" t="s">
        <v>519</v>
      </c>
      <c r="G1" s="58" t="s">
        <v>27995</v>
      </c>
      <c r="I1" s="59" t="s">
        <v>27997</v>
      </c>
      <c r="J1" s="5" t="s">
        <v>552</v>
      </c>
      <c r="K1" s="5" t="s">
        <v>27995</v>
      </c>
    </row>
    <row r="2" spans="1:11" x14ac:dyDescent="0.25">
      <c r="A2">
        <v>1101</v>
      </c>
      <c r="B2" t="s">
        <v>719</v>
      </c>
      <c r="C2">
        <v>343</v>
      </c>
      <c r="E2">
        <v>11</v>
      </c>
      <c r="F2" t="s">
        <v>27998</v>
      </c>
      <c r="G2">
        <v>238</v>
      </c>
      <c r="I2">
        <v>11</v>
      </c>
      <c r="J2" t="s">
        <v>719</v>
      </c>
      <c r="K2">
        <v>3102</v>
      </c>
    </row>
    <row r="3" spans="1:11" x14ac:dyDescent="0.2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27999</v>
      </c>
      <c r="K3">
        <v>3103</v>
      </c>
    </row>
    <row r="4" spans="1:11" x14ac:dyDescent="0.2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2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28000</v>
      </c>
      <c r="K5">
        <v>3105</v>
      </c>
    </row>
    <row r="6" spans="1:11" x14ac:dyDescent="0.2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2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2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25">
      <c r="A9">
        <v>2101</v>
      </c>
      <c r="B9" t="s">
        <v>520</v>
      </c>
      <c r="C9">
        <v>350</v>
      </c>
      <c r="E9">
        <v>6</v>
      </c>
      <c r="F9" t="s">
        <v>28001</v>
      </c>
      <c r="G9">
        <v>245</v>
      </c>
      <c r="I9">
        <v>33</v>
      </c>
      <c r="J9" t="s">
        <v>768</v>
      </c>
      <c r="K9">
        <v>3109</v>
      </c>
    </row>
    <row r="10" spans="1:11" x14ac:dyDescent="0.2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28002</v>
      </c>
      <c r="K10">
        <v>3110</v>
      </c>
    </row>
    <row r="11" spans="1:11" x14ac:dyDescent="0.2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28003</v>
      </c>
      <c r="K11">
        <v>3111</v>
      </c>
    </row>
    <row r="12" spans="1:11" x14ac:dyDescent="0.25">
      <c r="A12">
        <v>2104</v>
      </c>
      <c r="B12" t="s">
        <v>740</v>
      </c>
      <c r="C12">
        <v>353</v>
      </c>
      <c r="E12">
        <v>12</v>
      </c>
      <c r="F12" t="s">
        <v>28004</v>
      </c>
      <c r="G12">
        <v>248</v>
      </c>
      <c r="I12">
        <v>43</v>
      </c>
      <c r="J12" t="s">
        <v>28005</v>
      </c>
      <c r="K12">
        <v>3112</v>
      </c>
    </row>
    <row r="13" spans="1:11" x14ac:dyDescent="0.2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2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2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2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2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2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25">
      <c r="A19">
        <v>3102</v>
      </c>
      <c r="B19" t="s">
        <v>754</v>
      </c>
      <c r="C19">
        <v>360</v>
      </c>
      <c r="I19">
        <v>57</v>
      </c>
      <c r="J19" t="s">
        <v>28006</v>
      </c>
      <c r="K19">
        <v>3119</v>
      </c>
    </row>
    <row r="20" spans="1:11" x14ac:dyDescent="0.25">
      <c r="A20">
        <v>3103</v>
      </c>
      <c r="B20" t="s">
        <v>756</v>
      </c>
      <c r="C20">
        <v>361</v>
      </c>
      <c r="I20">
        <v>58</v>
      </c>
      <c r="J20" t="s">
        <v>28007</v>
      </c>
      <c r="K20">
        <v>3120</v>
      </c>
    </row>
    <row r="21" spans="1:11" x14ac:dyDescent="0.25">
      <c r="A21">
        <v>3201</v>
      </c>
      <c r="B21" t="s">
        <v>758</v>
      </c>
      <c r="C21">
        <v>362</v>
      </c>
      <c r="I21">
        <v>61</v>
      </c>
      <c r="J21" t="s">
        <v>28008</v>
      </c>
      <c r="K21">
        <v>3121</v>
      </c>
    </row>
    <row r="22" spans="1:11" x14ac:dyDescent="0.25">
      <c r="A22">
        <v>3202</v>
      </c>
      <c r="B22" t="s">
        <v>760</v>
      </c>
      <c r="C22">
        <v>363</v>
      </c>
      <c r="I22">
        <v>62</v>
      </c>
      <c r="J22" t="s">
        <v>28009</v>
      </c>
      <c r="K22">
        <v>3122</v>
      </c>
    </row>
    <row r="23" spans="1:11" x14ac:dyDescent="0.25">
      <c r="A23">
        <v>3301</v>
      </c>
      <c r="B23" t="s">
        <v>762</v>
      </c>
      <c r="C23">
        <v>364</v>
      </c>
      <c r="I23">
        <v>63</v>
      </c>
      <c r="J23" t="s">
        <v>28010</v>
      </c>
      <c r="K23">
        <v>3123</v>
      </c>
    </row>
    <row r="24" spans="1:11" x14ac:dyDescent="0.2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2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2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2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2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2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25">
      <c r="A30">
        <v>4104</v>
      </c>
      <c r="B30" t="s">
        <v>775</v>
      </c>
      <c r="C30">
        <v>371</v>
      </c>
      <c r="I30">
        <v>83</v>
      </c>
      <c r="J30" t="s">
        <v>28011</v>
      </c>
      <c r="K30">
        <v>3130</v>
      </c>
    </row>
    <row r="31" spans="1:11" x14ac:dyDescent="0.25">
      <c r="A31">
        <v>4105</v>
      </c>
      <c r="B31" t="s">
        <v>777</v>
      </c>
      <c r="C31">
        <v>372</v>
      </c>
      <c r="I31">
        <v>91</v>
      </c>
      <c r="J31" t="s">
        <v>28012</v>
      </c>
      <c r="K31">
        <v>3131</v>
      </c>
    </row>
    <row r="32" spans="1:11" x14ac:dyDescent="0.25">
      <c r="A32">
        <v>4106</v>
      </c>
      <c r="B32" t="s">
        <v>779</v>
      </c>
      <c r="C32">
        <v>373</v>
      </c>
      <c r="I32">
        <v>92</v>
      </c>
      <c r="J32" t="s">
        <v>28013</v>
      </c>
      <c r="K32">
        <v>3132</v>
      </c>
    </row>
    <row r="33" spans="1:11" x14ac:dyDescent="0.2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25">
      <c r="A34">
        <v>4202</v>
      </c>
      <c r="B34" t="s">
        <v>783</v>
      </c>
      <c r="C34">
        <v>375</v>
      </c>
      <c r="I34">
        <v>102</v>
      </c>
      <c r="J34" t="s">
        <v>28014</v>
      </c>
      <c r="K34">
        <v>3134</v>
      </c>
    </row>
    <row r="35" spans="1:11" x14ac:dyDescent="0.2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2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25">
      <c r="A37">
        <v>4301</v>
      </c>
      <c r="B37" t="s">
        <v>789</v>
      </c>
      <c r="C37">
        <v>378</v>
      </c>
      <c r="I37">
        <v>111</v>
      </c>
      <c r="J37" t="s">
        <v>28015</v>
      </c>
      <c r="K37">
        <v>3137</v>
      </c>
    </row>
    <row r="38" spans="1:11" x14ac:dyDescent="0.25">
      <c r="A38">
        <v>4302</v>
      </c>
      <c r="B38" t="s">
        <v>791</v>
      </c>
      <c r="C38">
        <v>379</v>
      </c>
      <c r="I38">
        <v>112</v>
      </c>
      <c r="J38" t="s">
        <v>27998</v>
      </c>
      <c r="K38">
        <v>3138</v>
      </c>
    </row>
    <row r="39" spans="1:11" x14ac:dyDescent="0.25">
      <c r="A39">
        <v>4303</v>
      </c>
      <c r="B39" t="s">
        <v>793</v>
      </c>
      <c r="C39">
        <v>380</v>
      </c>
      <c r="I39">
        <v>113</v>
      </c>
      <c r="J39" t="s">
        <v>28016</v>
      </c>
      <c r="K39">
        <v>3139</v>
      </c>
    </row>
    <row r="40" spans="1:11" x14ac:dyDescent="0.25">
      <c r="A40">
        <v>4304</v>
      </c>
      <c r="B40" t="s">
        <v>795</v>
      </c>
      <c r="C40">
        <v>381</v>
      </c>
      <c r="I40">
        <v>114</v>
      </c>
      <c r="J40" t="s">
        <v>28017</v>
      </c>
      <c r="K40">
        <v>3140</v>
      </c>
    </row>
    <row r="41" spans="1:11" x14ac:dyDescent="0.25">
      <c r="A41">
        <v>4305</v>
      </c>
      <c r="B41" t="s">
        <v>797</v>
      </c>
      <c r="C41">
        <v>382</v>
      </c>
      <c r="I41">
        <v>121</v>
      </c>
      <c r="J41" t="s">
        <v>28004</v>
      </c>
      <c r="K41">
        <v>3141</v>
      </c>
    </row>
    <row r="42" spans="1:11" x14ac:dyDescent="0.25">
      <c r="A42">
        <v>5101</v>
      </c>
      <c r="B42" t="s">
        <v>548</v>
      </c>
      <c r="C42">
        <v>383</v>
      </c>
      <c r="I42">
        <v>122</v>
      </c>
      <c r="J42" t="s">
        <v>28018</v>
      </c>
      <c r="K42">
        <v>3142</v>
      </c>
    </row>
    <row r="43" spans="1:11" x14ac:dyDescent="0.25">
      <c r="A43">
        <v>5102</v>
      </c>
      <c r="B43" t="s">
        <v>800</v>
      </c>
      <c r="C43">
        <v>384</v>
      </c>
      <c r="I43">
        <v>123</v>
      </c>
      <c r="J43" t="s">
        <v>28019</v>
      </c>
      <c r="K43">
        <v>3143</v>
      </c>
    </row>
    <row r="44" spans="1:11" x14ac:dyDescent="0.25">
      <c r="A44">
        <v>5103</v>
      </c>
      <c r="B44" t="s">
        <v>802</v>
      </c>
      <c r="C44">
        <v>385</v>
      </c>
      <c r="I44">
        <v>124</v>
      </c>
      <c r="J44" t="s">
        <v>28020</v>
      </c>
      <c r="K44">
        <v>3144</v>
      </c>
    </row>
    <row r="45" spans="1:11" x14ac:dyDescent="0.2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2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25">
      <c r="A47">
        <v>5107</v>
      </c>
      <c r="B47" t="s">
        <v>808</v>
      </c>
      <c r="C47">
        <v>388</v>
      </c>
      <c r="I47">
        <v>133</v>
      </c>
      <c r="J47" t="s">
        <v>28021</v>
      </c>
      <c r="K47">
        <v>3147</v>
      </c>
    </row>
    <row r="48" spans="1:11" x14ac:dyDescent="0.25">
      <c r="A48">
        <v>5109</v>
      </c>
      <c r="B48" t="s">
        <v>810</v>
      </c>
      <c r="C48">
        <v>389</v>
      </c>
      <c r="I48">
        <v>134</v>
      </c>
      <c r="J48" t="s">
        <v>28022</v>
      </c>
      <c r="K48">
        <v>3148</v>
      </c>
    </row>
    <row r="49" spans="1:11" x14ac:dyDescent="0.2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2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25">
      <c r="A51">
        <v>5302</v>
      </c>
      <c r="B51" t="s">
        <v>816</v>
      </c>
      <c r="C51">
        <v>392</v>
      </c>
      <c r="I51">
        <v>141</v>
      </c>
      <c r="J51" t="s">
        <v>28023</v>
      </c>
      <c r="K51">
        <v>3151</v>
      </c>
    </row>
    <row r="52" spans="1:11" x14ac:dyDescent="0.2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25">
      <c r="A53">
        <v>5304</v>
      </c>
      <c r="B53" t="s">
        <v>820</v>
      </c>
      <c r="C53">
        <v>394</v>
      </c>
      <c r="I53">
        <v>142</v>
      </c>
      <c r="J53" t="s">
        <v>28023</v>
      </c>
      <c r="K53">
        <v>3153</v>
      </c>
    </row>
    <row r="54" spans="1:11" x14ac:dyDescent="0.2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25">
      <c r="A55">
        <v>5402</v>
      </c>
      <c r="B55" t="s">
        <v>824</v>
      </c>
      <c r="C55">
        <v>396</v>
      </c>
      <c r="I55">
        <v>152</v>
      </c>
      <c r="J55" t="s">
        <v>28024</v>
      </c>
      <c r="K55">
        <v>3155</v>
      </c>
    </row>
    <row r="56" spans="1:11" x14ac:dyDescent="0.25">
      <c r="A56">
        <v>5403</v>
      </c>
      <c r="B56" t="s">
        <v>826</v>
      </c>
      <c r="C56">
        <v>397</v>
      </c>
      <c r="I56">
        <v>161</v>
      </c>
      <c r="J56" t="s">
        <v>28025</v>
      </c>
      <c r="K56">
        <v>3156</v>
      </c>
    </row>
    <row r="57" spans="1:11" x14ac:dyDescent="0.25">
      <c r="A57">
        <v>5404</v>
      </c>
      <c r="B57" t="s">
        <v>828</v>
      </c>
      <c r="C57">
        <v>398</v>
      </c>
      <c r="I57">
        <v>162</v>
      </c>
      <c r="J57" t="s">
        <v>28026</v>
      </c>
      <c r="K57">
        <v>3157</v>
      </c>
    </row>
    <row r="58" spans="1:11" x14ac:dyDescent="0.25">
      <c r="A58">
        <v>5405</v>
      </c>
      <c r="B58" t="s">
        <v>830</v>
      </c>
      <c r="C58">
        <v>399</v>
      </c>
      <c r="I58">
        <v>163</v>
      </c>
      <c r="J58" t="s">
        <v>28027</v>
      </c>
      <c r="K58">
        <v>3158</v>
      </c>
    </row>
    <row r="59" spans="1:11" x14ac:dyDescent="0.25">
      <c r="A59">
        <v>5501</v>
      </c>
      <c r="B59" t="s">
        <v>832</v>
      </c>
      <c r="C59">
        <v>400</v>
      </c>
    </row>
    <row r="60" spans="1:11" x14ac:dyDescent="0.25">
      <c r="A60">
        <v>5502</v>
      </c>
      <c r="B60" t="s">
        <v>834</v>
      </c>
      <c r="C60">
        <v>401</v>
      </c>
    </row>
    <row r="61" spans="1:11" x14ac:dyDescent="0.25">
      <c r="A61">
        <v>5503</v>
      </c>
      <c r="B61" t="s">
        <v>836</v>
      </c>
      <c r="C61">
        <v>402</v>
      </c>
    </row>
    <row r="62" spans="1:11" x14ac:dyDescent="0.25">
      <c r="A62">
        <v>5504</v>
      </c>
      <c r="B62" t="s">
        <v>838</v>
      </c>
      <c r="C62">
        <v>403</v>
      </c>
    </row>
    <row r="63" spans="1:11" x14ac:dyDescent="0.25">
      <c r="A63">
        <v>5506</v>
      </c>
      <c r="B63" t="s">
        <v>840</v>
      </c>
      <c r="C63">
        <v>404</v>
      </c>
    </row>
    <row r="64" spans="1:11" x14ac:dyDescent="0.25">
      <c r="A64">
        <v>5601</v>
      </c>
      <c r="B64" t="s">
        <v>842</v>
      </c>
      <c r="C64">
        <v>405</v>
      </c>
    </row>
    <row r="65" spans="1:3" x14ac:dyDescent="0.25">
      <c r="A65">
        <v>5602</v>
      </c>
      <c r="B65" t="s">
        <v>844</v>
      </c>
      <c r="C65">
        <v>406</v>
      </c>
    </row>
    <row r="66" spans="1:3" x14ac:dyDescent="0.25">
      <c r="A66">
        <v>5603</v>
      </c>
      <c r="B66" t="s">
        <v>846</v>
      </c>
      <c r="C66">
        <v>407</v>
      </c>
    </row>
    <row r="67" spans="1:3" x14ac:dyDescent="0.25">
      <c r="A67">
        <v>5604</v>
      </c>
      <c r="B67" t="s">
        <v>848</v>
      </c>
      <c r="C67">
        <v>408</v>
      </c>
    </row>
    <row r="68" spans="1:3" x14ac:dyDescent="0.25">
      <c r="A68">
        <v>5605</v>
      </c>
      <c r="B68" t="s">
        <v>850</v>
      </c>
      <c r="C68">
        <v>409</v>
      </c>
    </row>
    <row r="69" spans="1:3" x14ac:dyDescent="0.25">
      <c r="A69">
        <v>5606</v>
      </c>
      <c r="B69" t="s">
        <v>852</v>
      </c>
      <c r="C69">
        <v>410</v>
      </c>
    </row>
    <row r="70" spans="1:3" x14ac:dyDescent="0.25">
      <c r="A70">
        <v>5701</v>
      </c>
      <c r="B70" t="s">
        <v>854</v>
      </c>
      <c r="C70">
        <v>411</v>
      </c>
    </row>
    <row r="71" spans="1:3" x14ac:dyDescent="0.25">
      <c r="A71">
        <v>5702</v>
      </c>
      <c r="B71" t="s">
        <v>856</v>
      </c>
      <c r="C71">
        <v>412</v>
      </c>
    </row>
    <row r="72" spans="1:3" x14ac:dyDescent="0.25">
      <c r="A72">
        <v>5703</v>
      </c>
      <c r="B72" t="s">
        <v>858</v>
      </c>
      <c r="C72">
        <v>413</v>
      </c>
    </row>
    <row r="73" spans="1:3" x14ac:dyDescent="0.25">
      <c r="A73">
        <v>5704</v>
      </c>
      <c r="B73" t="s">
        <v>860</v>
      </c>
      <c r="C73">
        <v>414</v>
      </c>
    </row>
    <row r="74" spans="1:3" x14ac:dyDescent="0.25">
      <c r="A74">
        <v>5705</v>
      </c>
      <c r="B74" t="s">
        <v>862</v>
      </c>
      <c r="C74">
        <v>415</v>
      </c>
    </row>
    <row r="75" spans="1:3" x14ac:dyDescent="0.25">
      <c r="A75">
        <v>5706</v>
      </c>
      <c r="B75" t="s">
        <v>864</v>
      </c>
      <c r="C75">
        <v>416</v>
      </c>
    </row>
    <row r="76" spans="1:3" x14ac:dyDescent="0.25">
      <c r="A76">
        <v>5801</v>
      </c>
      <c r="B76" t="s">
        <v>866</v>
      </c>
      <c r="C76">
        <v>417</v>
      </c>
    </row>
    <row r="77" spans="1:3" x14ac:dyDescent="0.25">
      <c r="A77">
        <v>5802</v>
      </c>
      <c r="B77" t="s">
        <v>868</v>
      </c>
      <c r="C77">
        <v>418</v>
      </c>
    </row>
    <row r="78" spans="1:3" x14ac:dyDescent="0.25">
      <c r="A78">
        <v>5803</v>
      </c>
      <c r="B78" t="s">
        <v>870</v>
      </c>
      <c r="C78">
        <v>419</v>
      </c>
    </row>
    <row r="79" spans="1:3" x14ac:dyDescent="0.25">
      <c r="A79">
        <v>5804</v>
      </c>
      <c r="B79" t="s">
        <v>872</v>
      </c>
      <c r="C79">
        <v>420</v>
      </c>
    </row>
    <row r="80" spans="1:3" x14ac:dyDescent="0.25">
      <c r="A80">
        <v>6101</v>
      </c>
      <c r="B80" t="s">
        <v>874</v>
      </c>
      <c r="C80">
        <v>421</v>
      </c>
    </row>
    <row r="81" spans="1:3" x14ac:dyDescent="0.25">
      <c r="A81">
        <v>6102</v>
      </c>
      <c r="B81" t="s">
        <v>876</v>
      </c>
      <c r="C81">
        <v>422</v>
      </c>
    </row>
    <row r="82" spans="1:3" x14ac:dyDescent="0.25">
      <c r="A82">
        <v>6103</v>
      </c>
      <c r="B82" t="s">
        <v>878</v>
      </c>
      <c r="C82">
        <v>423</v>
      </c>
    </row>
    <row r="83" spans="1:3" x14ac:dyDescent="0.25">
      <c r="A83">
        <v>6104</v>
      </c>
      <c r="B83" t="s">
        <v>880</v>
      </c>
      <c r="C83">
        <v>424</v>
      </c>
    </row>
    <row r="84" spans="1:3" x14ac:dyDescent="0.25">
      <c r="A84">
        <v>6105</v>
      </c>
      <c r="B84" t="s">
        <v>882</v>
      </c>
      <c r="C84">
        <v>425</v>
      </c>
    </row>
    <row r="85" spans="1:3" x14ac:dyDescent="0.25">
      <c r="A85">
        <v>6106</v>
      </c>
      <c r="B85" t="s">
        <v>884</v>
      </c>
      <c r="C85">
        <v>426</v>
      </c>
    </row>
    <row r="86" spans="1:3" x14ac:dyDescent="0.25">
      <c r="A86">
        <v>6107</v>
      </c>
      <c r="B86" t="s">
        <v>886</v>
      </c>
      <c r="C86">
        <v>427</v>
      </c>
    </row>
    <row r="87" spans="1:3" x14ac:dyDescent="0.25">
      <c r="A87">
        <v>6108</v>
      </c>
      <c r="B87" t="s">
        <v>888</v>
      </c>
      <c r="C87">
        <v>428</v>
      </c>
    </row>
    <row r="88" spans="1:3" x14ac:dyDescent="0.25">
      <c r="A88">
        <v>6109</v>
      </c>
      <c r="B88" t="s">
        <v>890</v>
      </c>
      <c r="C88">
        <v>429</v>
      </c>
    </row>
    <row r="89" spans="1:3" x14ac:dyDescent="0.25">
      <c r="A89">
        <v>6110</v>
      </c>
      <c r="B89" t="s">
        <v>892</v>
      </c>
      <c r="C89">
        <v>430</v>
      </c>
    </row>
    <row r="90" spans="1:3" x14ac:dyDescent="0.25">
      <c r="A90">
        <v>6111</v>
      </c>
      <c r="B90" t="s">
        <v>894</v>
      </c>
      <c r="C90">
        <v>431</v>
      </c>
    </row>
    <row r="91" spans="1:3" x14ac:dyDescent="0.25">
      <c r="A91">
        <v>6112</v>
      </c>
      <c r="B91" t="s">
        <v>896</v>
      </c>
      <c r="C91">
        <v>432</v>
      </c>
    </row>
    <row r="92" spans="1:3" x14ac:dyDescent="0.25">
      <c r="A92">
        <v>6113</v>
      </c>
      <c r="B92" t="s">
        <v>898</v>
      </c>
      <c r="C92">
        <v>433</v>
      </c>
    </row>
    <row r="93" spans="1:3" x14ac:dyDescent="0.25">
      <c r="A93">
        <v>6114</v>
      </c>
      <c r="B93" t="s">
        <v>900</v>
      </c>
      <c r="C93">
        <v>434</v>
      </c>
    </row>
    <row r="94" spans="1:3" x14ac:dyDescent="0.25">
      <c r="A94">
        <v>6115</v>
      </c>
      <c r="B94" t="s">
        <v>902</v>
      </c>
      <c r="C94">
        <v>435</v>
      </c>
    </row>
    <row r="95" spans="1:3" x14ac:dyDescent="0.25">
      <c r="A95">
        <v>6116</v>
      </c>
      <c r="B95" t="s">
        <v>904</v>
      </c>
      <c r="C95">
        <v>436</v>
      </c>
    </row>
    <row r="96" spans="1:3" x14ac:dyDescent="0.25">
      <c r="A96">
        <v>6117</v>
      </c>
      <c r="B96" t="s">
        <v>705</v>
      </c>
      <c r="C96">
        <v>437</v>
      </c>
    </row>
    <row r="97" spans="1:3" x14ac:dyDescent="0.25">
      <c r="A97">
        <v>6201</v>
      </c>
      <c r="B97" t="s">
        <v>907</v>
      </c>
      <c r="C97">
        <v>438</v>
      </c>
    </row>
    <row r="98" spans="1:3" x14ac:dyDescent="0.25">
      <c r="A98">
        <v>6202</v>
      </c>
      <c r="B98" t="s">
        <v>909</v>
      </c>
      <c r="C98">
        <v>439</v>
      </c>
    </row>
    <row r="99" spans="1:3" x14ac:dyDescent="0.25">
      <c r="A99">
        <v>6203</v>
      </c>
      <c r="B99" t="s">
        <v>911</v>
      </c>
      <c r="C99">
        <v>440</v>
      </c>
    </row>
    <row r="100" spans="1:3" x14ac:dyDescent="0.25">
      <c r="A100">
        <v>6204</v>
      </c>
      <c r="B100" t="s">
        <v>913</v>
      </c>
      <c r="C100">
        <v>441</v>
      </c>
    </row>
    <row r="101" spans="1:3" x14ac:dyDescent="0.25">
      <c r="A101">
        <v>6205</v>
      </c>
      <c r="B101" t="s">
        <v>915</v>
      </c>
      <c r="C101">
        <v>442</v>
      </c>
    </row>
    <row r="102" spans="1:3" x14ac:dyDescent="0.25">
      <c r="A102">
        <v>6206</v>
      </c>
      <c r="B102" t="s">
        <v>917</v>
      </c>
      <c r="C102">
        <v>443</v>
      </c>
    </row>
    <row r="103" spans="1:3" x14ac:dyDescent="0.25">
      <c r="A103">
        <v>6301</v>
      </c>
      <c r="B103" t="s">
        <v>919</v>
      </c>
      <c r="C103">
        <v>444</v>
      </c>
    </row>
    <row r="104" spans="1:3" x14ac:dyDescent="0.25">
      <c r="A104">
        <v>6302</v>
      </c>
      <c r="B104" t="s">
        <v>921</v>
      </c>
      <c r="C104">
        <v>445</v>
      </c>
    </row>
    <row r="105" spans="1:3" x14ac:dyDescent="0.25">
      <c r="A105">
        <v>6303</v>
      </c>
      <c r="B105" t="s">
        <v>923</v>
      </c>
      <c r="C105">
        <v>446</v>
      </c>
    </row>
    <row r="106" spans="1:3" x14ac:dyDescent="0.25">
      <c r="A106">
        <v>6304</v>
      </c>
      <c r="B106" t="s">
        <v>925</v>
      </c>
      <c r="C106">
        <v>447</v>
      </c>
    </row>
    <row r="107" spans="1:3" x14ac:dyDescent="0.25">
      <c r="A107">
        <v>6305</v>
      </c>
      <c r="B107" t="s">
        <v>927</v>
      </c>
      <c r="C107">
        <v>448</v>
      </c>
    </row>
    <row r="108" spans="1:3" x14ac:dyDescent="0.25">
      <c r="A108">
        <v>6306</v>
      </c>
      <c r="B108" t="s">
        <v>929</v>
      </c>
      <c r="C108">
        <v>449</v>
      </c>
    </row>
    <row r="109" spans="1:3" x14ac:dyDescent="0.25">
      <c r="A109">
        <v>6307</v>
      </c>
      <c r="B109" t="s">
        <v>931</v>
      </c>
      <c r="C109">
        <v>450</v>
      </c>
    </row>
    <row r="110" spans="1:3" x14ac:dyDescent="0.25">
      <c r="A110">
        <v>6308</v>
      </c>
      <c r="B110" t="s">
        <v>933</v>
      </c>
      <c r="C110">
        <v>451</v>
      </c>
    </row>
    <row r="111" spans="1:3" x14ac:dyDescent="0.25">
      <c r="A111">
        <v>6309</v>
      </c>
      <c r="B111" t="s">
        <v>935</v>
      </c>
      <c r="C111">
        <v>452</v>
      </c>
    </row>
    <row r="112" spans="1:3" x14ac:dyDescent="0.25">
      <c r="A112">
        <v>6310</v>
      </c>
      <c r="B112" t="s">
        <v>937</v>
      </c>
      <c r="C112">
        <v>453</v>
      </c>
    </row>
    <row r="113" spans="1:3" x14ac:dyDescent="0.25">
      <c r="A113">
        <v>7101</v>
      </c>
      <c r="B113" t="s">
        <v>939</v>
      </c>
      <c r="C113">
        <v>454</v>
      </c>
    </row>
    <row r="114" spans="1:3" x14ac:dyDescent="0.25">
      <c r="A114">
        <v>7102</v>
      </c>
      <c r="B114" t="s">
        <v>941</v>
      </c>
      <c r="C114">
        <v>455</v>
      </c>
    </row>
    <row r="115" spans="1:3" x14ac:dyDescent="0.25">
      <c r="A115">
        <v>7103</v>
      </c>
      <c r="B115" t="s">
        <v>943</v>
      </c>
      <c r="C115">
        <v>456</v>
      </c>
    </row>
    <row r="116" spans="1:3" x14ac:dyDescent="0.25">
      <c r="A116">
        <v>7104</v>
      </c>
      <c r="B116" t="s">
        <v>945</v>
      </c>
      <c r="C116">
        <v>457</v>
      </c>
    </row>
    <row r="117" spans="1:3" x14ac:dyDescent="0.25">
      <c r="A117">
        <v>7105</v>
      </c>
      <c r="B117" t="s">
        <v>540</v>
      </c>
      <c r="C117">
        <v>458</v>
      </c>
    </row>
    <row r="118" spans="1:3" x14ac:dyDescent="0.25">
      <c r="A118">
        <v>7106</v>
      </c>
      <c r="B118" t="s">
        <v>948</v>
      </c>
      <c r="C118">
        <v>459</v>
      </c>
    </row>
    <row r="119" spans="1:3" x14ac:dyDescent="0.25">
      <c r="A119">
        <v>7107</v>
      </c>
      <c r="B119" t="s">
        <v>950</v>
      </c>
      <c r="C119">
        <v>460</v>
      </c>
    </row>
    <row r="120" spans="1:3" x14ac:dyDescent="0.25">
      <c r="A120">
        <v>7108</v>
      </c>
      <c r="B120" t="s">
        <v>952</v>
      </c>
      <c r="C120">
        <v>461</v>
      </c>
    </row>
    <row r="121" spans="1:3" x14ac:dyDescent="0.25">
      <c r="A121">
        <v>7109</v>
      </c>
      <c r="B121" t="s">
        <v>954</v>
      </c>
      <c r="C121">
        <v>462</v>
      </c>
    </row>
    <row r="122" spans="1:3" x14ac:dyDescent="0.25">
      <c r="A122">
        <v>7110</v>
      </c>
      <c r="B122" t="s">
        <v>956</v>
      </c>
      <c r="C122">
        <v>463</v>
      </c>
    </row>
    <row r="123" spans="1:3" x14ac:dyDescent="0.25">
      <c r="A123">
        <v>7201</v>
      </c>
      <c r="B123" t="s">
        <v>958</v>
      </c>
      <c r="C123">
        <v>464</v>
      </c>
    </row>
    <row r="124" spans="1:3" x14ac:dyDescent="0.25">
      <c r="A124">
        <v>7202</v>
      </c>
      <c r="B124" t="s">
        <v>960</v>
      </c>
      <c r="C124">
        <v>465</v>
      </c>
    </row>
    <row r="125" spans="1:3" x14ac:dyDescent="0.25">
      <c r="A125">
        <v>7203</v>
      </c>
      <c r="B125" t="s">
        <v>962</v>
      </c>
      <c r="C125">
        <v>466</v>
      </c>
    </row>
    <row r="126" spans="1:3" x14ac:dyDescent="0.25">
      <c r="A126">
        <v>7301</v>
      </c>
      <c r="B126" t="s">
        <v>964</v>
      </c>
      <c r="C126">
        <v>467</v>
      </c>
    </row>
    <row r="127" spans="1:3" x14ac:dyDescent="0.25">
      <c r="A127">
        <v>7302</v>
      </c>
      <c r="B127" t="s">
        <v>966</v>
      </c>
      <c r="C127">
        <v>468</v>
      </c>
    </row>
    <row r="128" spans="1:3" x14ac:dyDescent="0.25">
      <c r="A128">
        <v>7303</v>
      </c>
      <c r="B128" t="s">
        <v>968</v>
      </c>
      <c r="C128">
        <v>469</v>
      </c>
    </row>
    <row r="129" spans="1:3" x14ac:dyDescent="0.25">
      <c r="A129">
        <v>7304</v>
      </c>
      <c r="B129" t="s">
        <v>970</v>
      </c>
      <c r="C129">
        <v>470</v>
      </c>
    </row>
    <row r="130" spans="1:3" x14ac:dyDescent="0.25">
      <c r="A130">
        <v>7305</v>
      </c>
      <c r="B130" t="s">
        <v>972</v>
      </c>
      <c r="C130">
        <v>471</v>
      </c>
    </row>
    <row r="131" spans="1:3" x14ac:dyDescent="0.25">
      <c r="A131">
        <v>7306</v>
      </c>
      <c r="B131" t="s">
        <v>974</v>
      </c>
      <c r="C131">
        <v>472</v>
      </c>
    </row>
    <row r="132" spans="1:3" x14ac:dyDescent="0.25">
      <c r="A132">
        <v>7307</v>
      </c>
      <c r="B132" t="s">
        <v>976</v>
      </c>
      <c r="C132">
        <v>473</v>
      </c>
    </row>
    <row r="133" spans="1:3" x14ac:dyDescent="0.25">
      <c r="A133">
        <v>7308</v>
      </c>
      <c r="B133" t="s">
        <v>978</v>
      </c>
      <c r="C133">
        <v>474</v>
      </c>
    </row>
    <row r="134" spans="1:3" x14ac:dyDescent="0.25">
      <c r="A134">
        <v>7309</v>
      </c>
      <c r="B134" t="s">
        <v>980</v>
      </c>
      <c r="C134">
        <v>475</v>
      </c>
    </row>
    <row r="135" spans="1:3" x14ac:dyDescent="0.25">
      <c r="A135">
        <v>7401</v>
      </c>
      <c r="B135" t="s">
        <v>982</v>
      </c>
      <c r="C135">
        <v>476</v>
      </c>
    </row>
    <row r="136" spans="1:3" x14ac:dyDescent="0.25">
      <c r="A136">
        <v>7402</v>
      </c>
      <c r="B136" t="s">
        <v>984</v>
      </c>
      <c r="C136">
        <v>477</v>
      </c>
    </row>
    <row r="137" spans="1:3" x14ac:dyDescent="0.25">
      <c r="A137">
        <v>7403</v>
      </c>
      <c r="B137" t="s">
        <v>986</v>
      </c>
      <c r="C137">
        <v>478</v>
      </c>
    </row>
    <row r="138" spans="1:3" x14ac:dyDescent="0.25">
      <c r="A138">
        <v>7404</v>
      </c>
      <c r="B138" t="s">
        <v>988</v>
      </c>
      <c r="C138">
        <v>479</v>
      </c>
    </row>
    <row r="139" spans="1:3" x14ac:dyDescent="0.25">
      <c r="A139">
        <v>7405</v>
      </c>
      <c r="B139" t="s">
        <v>990</v>
      </c>
      <c r="C139">
        <v>480</v>
      </c>
    </row>
    <row r="140" spans="1:3" x14ac:dyDescent="0.25">
      <c r="A140">
        <v>7406</v>
      </c>
      <c r="B140" t="s">
        <v>992</v>
      </c>
      <c r="C140">
        <v>481</v>
      </c>
    </row>
    <row r="141" spans="1:3" x14ac:dyDescent="0.25">
      <c r="A141">
        <v>7407</v>
      </c>
      <c r="B141" t="s">
        <v>994</v>
      </c>
      <c r="C141">
        <v>482</v>
      </c>
    </row>
    <row r="142" spans="1:3" x14ac:dyDescent="0.25">
      <c r="A142">
        <v>7408</v>
      </c>
      <c r="B142" t="s">
        <v>996</v>
      </c>
      <c r="C142">
        <v>483</v>
      </c>
    </row>
    <row r="143" spans="1:3" x14ac:dyDescent="0.25">
      <c r="A143">
        <v>8101</v>
      </c>
      <c r="B143" t="s">
        <v>998</v>
      </c>
      <c r="C143">
        <v>484</v>
      </c>
    </row>
    <row r="144" spans="1:3" x14ac:dyDescent="0.25">
      <c r="A144">
        <v>8102</v>
      </c>
      <c r="B144" t="s">
        <v>1000</v>
      </c>
      <c r="C144">
        <v>485</v>
      </c>
    </row>
    <row r="145" spans="1:3" x14ac:dyDescent="0.25">
      <c r="A145">
        <v>8103</v>
      </c>
      <c r="B145" t="s">
        <v>1002</v>
      </c>
      <c r="C145">
        <v>486</v>
      </c>
    </row>
    <row r="146" spans="1:3" x14ac:dyDescent="0.25">
      <c r="A146">
        <v>8104</v>
      </c>
      <c r="B146" t="s">
        <v>1004</v>
      </c>
      <c r="C146">
        <v>487</v>
      </c>
    </row>
    <row r="147" spans="1:3" x14ac:dyDescent="0.25">
      <c r="A147">
        <v>8105</v>
      </c>
      <c r="B147" t="s">
        <v>1006</v>
      </c>
      <c r="C147">
        <v>488</v>
      </c>
    </row>
    <row r="148" spans="1:3" x14ac:dyDescent="0.25">
      <c r="A148">
        <v>8106</v>
      </c>
      <c r="B148" t="s">
        <v>1008</v>
      </c>
      <c r="C148">
        <v>489</v>
      </c>
    </row>
    <row r="149" spans="1:3" x14ac:dyDescent="0.25">
      <c r="A149">
        <v>8107</v>
      </c>
      <c r="B149" t="s">
        <v>1010</v>
      </c>
      <c r="C149">
        <v>490</v>
      </c>
    </row>
    <row r="150" spans="1:3" x14ac:dyDescent="0.25">
      <c r="A150">
        <v>8108</v>
      </c>
      <c r="B150" t="s">
        <v>1012</v>
      </c>
      <c r="C150">
        <v>491</v>
      </c>
    </row>
    <row r="151" spans="1:3" x14ac:dyDescent="0.25">
      <c r="A151">
        <v>8109</v>
      </c>
      <c r="B151" t="s">
        <v>1014</v>
      </c>
      <c r="C151">
        <v>492</v>
      </c>
    </row>
    <row r="152" spans="1:3" x14ac:dyDescent="0.25">
      <c r="A152">
        <v>8110</v>
      </c>
      <c r="B152" t="s">
        <v>1016</v>
      </c>
      <c r="C152">
        <v>493</v>
      </c>
    </row>
    <row r="153" spans="1:3" x14ac:dyDescent="0.25">
      <c r="A153">
        <v>8111</v>
      </c>
      <c r="B153" t="s">
        <v>1018</v>
      </c>
      <c r="C153">
        <v>494</v>
      </c>
    </row>
    <row r="154" spans="1:3" x14ac:dyDescent="0.25">
      <c r="A154">
        <v>8112</v>
      </c>
      <c r="B154" t="s">
        <v>1020</v>
      </c>
      <c r="C154">
        <v>495</v>
      </c>
    </row>
    <row r="155" spans="1:3" x14ac:dyDescent="0.25">
      <c r="A155">
        <v>8201</v>
      </c>
      <c r="B155" t="s">
        <v>1022</v>
      </c>
      <c r="C155">
        <v>496</v>
      </c>
    </row>
    <row r="156" spans="1:3" x14ac:dyDescent="0.25">
      <c r="A156">
        <v>8202</v>
      </c>
      <c r="B156" t="s">
        <v>1024</v>
      </c>
      <c r="C156">
        <v>497</v>
      </c>
    </row>
    <row r="157" spans="1:3" x14ac:dyDescent="0.25">
      <c r="A157">
        <v>8203</v>
      </c>
      <c r="B157" t="s">
        <v>1026</v>
      </c>
      <c r="C157">
        <v>498</v>
      </c>
    </row>
    <row r="158" spans="1:3" x14ac:dyDescent="0.25">
      <c r="A158">
        <v>8204</v>
      </c>
      <c r="B158" t="s">
        <v>1028</v>
      </c>
      <c r="C158">
        <v>499</v>
      </c>
    </row>
    <row r="159" spans="1:3" x14ac:dyDescent="0.25">
      <c r="A159">
        <v>8205</v>
      </c>
      <c r="B159" t="s">
        <v>1030</v>
      </c>
      <c r="C159">
        <v>500</v>
      </c>
    </row>
    <row r="160" spans="1:3" x14ac:dyDescent="0.25">
      <c r="A160">
        <v>8206</v>
      </c>
      <c r="B160" t="s">
        <v>1032</v>
      </c>
      <c r="C160">
        <v>501</v>
      </c>
    </row>
    <row r="161" spans="1:3" x14ac:dyDescent="0.25">
      <c r="A161">
        <v>8207</v>
      </c>
      <c r="B161" t="s">
        <v>1034</v>
      </c>
      <c r="C161">
        <v>502</v>
      </c>
    </row>
    <row r="162" spans="1:3" x14ac:dyDescent="0.25">
      <c r="A162">
        <v>8301</v>
      </c>
      <c r="B162" t="s">
        <v>1036</v>
      </c>
      <c r="C162">
        <v>503</v>
      </c>
    </row>
    <row r="163" spans="1:3" x14ac:dyDescent="0.25">
      <c r="A163">
        <v>8302</v>
      </c>
      <c r="B163" t="s">
        <v>1038</v>
      </c>
      <c r="C163">
        <v>504</v>
      </c>
    </row>
    <row r="164" spans="1:3" x14ac:dyDescent="0.25">
      <c r="A164">
        <v>8303</v>
      </c>
      <c r="B164" t="s">
        <v>1040</v>
      </c>
      <c r="C164">
        <v>505</v>
      </c>
    </row>
    <row r="165" spans="1:3" x14ac:dyDescent="0.25">
      <c r="A165">
        <v>8304</v>
      </c>
      <c r="B165" t="s">
        <v>1042</v>
      </c>
      <c r="C165">
        <v>506</v>
      </c>
    </row>
    <row r="166" spans="1:3" x14ac:dyDescent="0.25">
      <c r="A166">
        <v>8305</v>
      </c>
      <c r="B166" t="s">
        <v>1044</v>
      </c>
      <c r="C166">
        <v>507</v>
      </c>
    </row>
    <row r="167" spans="1:3" x14ac:dyDescent="0.25">
      <c r="A167">
        <v>8306</v>
      </c>
      <c r="B167" t="s">
        <v>1046</v>
      </c>
      <c r="C167">
        <v>508</v>
      </c>
    </row>
    <row r="168" spans="1:3" x14ac:dyDescent="0.25">
      <c r="A168">
        <v>8307</v>
      </c>
      <c r="B168" t="s">
        <v>1048</v>
      </c>
      <c r="C168">
        <v>509</v>
      </c>
    </row>
    <row r="169" spans="1:3" x14ac:dyDescent="0.25">
      <c r="A169">
        <v>8308</v>
      </c>
      <c r="B169" t="s">
        <v>1050</v>
      </c>
      <c r="C169">
        <v>510</v>
      </c>
    </row>
    <row r="170" spans="1:3" x14ac:dyDescent="0.25">
      <c r="A170">
        <v>8309</v>
      </c>
      <c r="B170" t="s">
        <v>1052</v>
      </c>
      <c r="C170">
        <v>511</v>
      </c>
    </row>
    <row r="171" spans="1:3" x14ac:dyDescent="0.25">
      <c r="A171">
        <v>8310</v>
      </c>
      <c r="B171" t="s">
        <v>1054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1057</v>
      </c>
      <c r="C173">
        <v>514</v>
      </c>
    </row>
    <row r="174" spans="1:3" x14ac:dyDescent="0.25">
      <c r="A174">
        <v>8313</v>
      </c>
      <c r="B174" t="s">
        <v>1059</v>
      </c>
      <c r="C174">
        <v>515</v>
      </c>
    </row>
    <row r="175" spans="1:3" x14ac:dyDescent="0.25">
      <c r="A175">
        <v>8314</v>
      </c>
      <c r="B175" t="s">
        <v>1061</v>
      </c>
      <c r="C175">
        <v>516</v>
      </c>
    </row>
    <row r="176" spans="1:3" x14ac:dyDescent="0.25">
      <c r="A176">
        <v>9101</v>
      </c>
      <c r="B176" t="s">
        <v>1063</v>
      </c>
      <c r="C176">
        <v>517</v>
      </c>
    </row>
    <row r="177" spans="1:3" x14ac:dyDescent="0.25">
      <c r="A177">
        <v>9102</v>
      </c>
      <c r="B177" t="s">
        <v>1065</v>
      </c>
      <c r="C177">
        <v>518</v>
      </c>
    </row>
    <row r="178" spans="1:3" x14ac:dyDescent="0.25">
      <c r="A178">
        <v>9103</v>
      </c>
      <c r="B178" t="s">
        <v>1067</v>
      </c>
      <c r="C178">
        <v>519</v>
      </c>
    </row>
    <row r="179" spans="1:3" x14ac:dyDescent="0.25">
      <c r="A179">
        <v>9104</v>
      </c>
      <c r="B179" t="s">
        <v>1069</v>
      </c>
      <c r="C179">
        <v>520</v>
      </c>
    </row>
    <row r="180" spans="1:3" x14ac:dyDescent="0.25">
      <c r="A180">
        <v>9105</v>
      </c>
      <c r="B180" t="s">
        <v>1071</v>
      </c>
      <c r="C180">
        <v>521</v>
      </c>
    </row>
    <row r="181" spans="1:3" x14ac:dyDescent="0.25">
      <c r="A181">
        <v>9106</v>
      </c>
      <c r="B181" t="s">
        <v>1073</v>
      </c>
      <c r="C181">
        <v>522</v>
      </c>
    </row>
    <row r="182" spans="1:3" x14ac:dyDescent="0.25">
      <c r="A182">
        <v>9107</v>
      </c>
      <c r="B182" t="s">
        <v>1075</v>
      </c>
      <c r="C182">
        <v>523</v>
      </c>
    </row>
    <row r="183" spans="1:3" x14ac:dyDescent="0.25">
      <c r="A183">
        <v>9108</v>
      </c>
      <c r="B183" t="s">
        <v>1077</v>
      </c>
      <c r="C183">
        <v>524</v>
      </c>
    </row>
    <row r="184" spans="1:3" x14ac:dyDescent="0.25">
      <c r="A184">
        <v>9109</v>
      </c>
      <c r="B184" t="s">
        <v>1079</v>
      </c>
      <c r="C184">
        <v>525</v>
      </c>
    </row>
    <row r="185" spans="1:3" x14ac:dyDescent="0.25">
      <c r="A185">
        <v>9110</v>
      </c>
      <c r="B185" t="s">
        <v>1081</v>
      </c>
      <c r="C185">
        <v>526</v>
      </c>
    </row>
    <row r="186" spans="1:3" x14ac:dyDescent="0.25">
      <c r="A186">
        <v>9111</v>
      </c>
      <c r="B186" t="s">
        <v>1083</v>
      </c>
      <c r="C186">
        <v>527</v>
      </c>
    </row>
    <row r="187" spans="1:3" x14ac:dyDescent="0.25">
      <c r="A187">
        <v>9112</v>
      </c>
      <c r="B187" t="s">
        <v>1085</v>
      </c>
      <c r="C187">
        <v>528</v>
      </c>
    </row>
    <row r="188" spans="1:3" x14ac:dyDescent="0.25">
      <c r="A188">
        <v>9113</v>
      </c>
      <c r="B188" t="s">
        <v>1087</v>
      </c>
      <c r="C188">
        <v>529</v>
      </c>
    </row>
    <row r="189" spans="1:3" x14ac:dyDescent="0.25">
      <c r="A189">
        <v>9114</v>
      </c>
      <c r="B189" t="s">
        <v>1089</v>
      </c>
      <c r="C189">
        <v>530</v>
      </c>
    </row>
    <row r="190" spans="1:3" x14ac:dyDescent="0.25">
      <c r="A190">
        <v>9115</v>
      </c>
      <c r="B190" t="s">
        <v>1091</v>
      </c>
      <c r="C190">
        <v>531</v>
      </c>
    </row>
    <row r="191" spans="1:3" x14ac:dyDescent="0.25">
      <c r="A191">
        <v>9116</v>
      </c>
      <c r="B191" t="s">
        <v>1093</v>
      </c>
      <c r="C191">
        <v>532</v>
      </c>
    </row>
    <row r="192" spans="1:3" x14ac:dyDescent="0.25">
      <c r="A192">
        <v>9117</v>
      </c>
      <c r="B192" t="s">
        <v>1095</v>
      </c>
      <c r="C192">
        <v>533</v>
      </c>
    </row>
    <row r="193" spans="1:3" x14ac:dyDescent="0.25">
      <c r="A193">
        <v>9118</v>
      </c>
      <c r="B193" t="s">
        <v>1097</v>
      </c>
      <c r="C193">
        <v>534</v>
      </c>
    </row>
    <row r="194" spans="1:3" x14ac:dyDescent="0.25">
      <c r="A194">
        <v>9119</v>
      </c>
      <c r="B194" t="s">
        <v>1099</v>
      </c>
      <c r="C194">
        <v>535</v>
      </c>
    </row>
    <row r="195" spans="1:3" x14ac:dyDescent="0.25">
      <c r="A195">
        <v>9120</v>
      </c>
      <c r="B195" t="s">
        <v>1101</v>
      </c>
      <c r="C195">
        <v>536</v>
      </c>
    </row>
    <row r="196" spans="1:3" x14ac:dyDescent="0.25">
      <c r="A196">
        <v>9121</v>
      </c>
      <c r="B196" t="s">
        <v>1103</v>
      </c>
      <c r="C196">
        <v>537</v>
      </c>
    </row>
    <row r="197" spans="1:3" x14ac:dyDescent="0.25">
      <c r="A197">
        <v>9201</v>
      </c>
      <c r="B197" t="s">
        <v>1105</v>
      </c>
      <c r="C197">
        <v>538</v>
      </c>
    </row>
    <row r="198" spans="1:3" x14ac:dyDescent="0.25">
      <c r="A198">
        <v>9202</v>
      </c>
      <c r="B198" t="s">
        <v>1107</v>
      </c>
      <c r="C198">
        <v>539</v>
      </c>
    </row>
    <row r="199" spans="1:3" x14ac:dyDescent="0.25">
      <c r="A199">
        <v>9203</v>
      </c>
      <c r="B199" t="s">
        <v>1109</v>
      </c>
      <c r="C199">
        <v>540</v>
      </c>
    </row>
    <row r="200" spans="1:3" x14ac:dyDescent="0.25">
      <c r="A200">
        <v>9204</v>
      </c>
      <c r="B200" t="s">
        <v>1111</v>
      </c>
      <c r="C200">
        <v>541</v>
      </c>
    </row>
    <row r="201" spans="1:3" x14ac:dyDescent="0.25">
      <c r="A201">
        <v>9205</v>
      </c>
      <c r="B201" t="s">
        <v>1113</v>
      </c>
      <c r="C201">
        <v>542</v>
      </c>
    </row>
    <row r="202" spans="1:3" x14ac:dyDescent="0.25">
      <c r="A202">
        <v>9206</v>
      </c>
      <c r="B202" t="s">
        <v>1115</v>
      </c>
      <c r="C202">
        <v>543</v>
      </c>
    </row>
    <row r="203" spans="1:3" x14ac:dyDescent="0.25">
      <c r="A203">
        <v>9207</v>
      </c>
      <c r="B203" t="s">
        <v>1117</v>
      </c>
      <c r="C203">
        <v>544</v>
      </c>
    </row>
    <row r="204" spans="1:3" x14ac:dyDescent="0.25">
      <c r="A204">
        <v>9208</v>
      </c>
      <c r="B204" t="s">
        <v>1119</v>
      </c>
      <c r="C204">
        <v>545</v>
      </c>
    </row>
    <row r="205" spans="1:3" x14ac:dyDescent="0.25">
      <c r="A205">
        <v>9209</v>
      </c>
      <c r="B205" t="s">
        <v>1121</v>
      </c>
      <c r="C205">
        <v>546</v>
      </c>
    </row>
    <row r="206" spans="1:3" x14ac:dyDescent="0.25">
      <c r="A206">
        <v>9210</v>
      </c>
      <c r="B206" t="s">
        <v>1123</v>
      </c>
      <c r="C206">
        <v>547</v>
      </c>
    </row>
    <row r="207" spans="1:3" x14ac:dyDescent="0.25">
      <c r="A207">
        <v>9211</v>
      </c>
      <c r="B207" t="s">
        <v>1125</v>
      </c>
      <c r="C207">
        <v>548</v>
      </c>
    </row>
    <row r="208" spans="1:3" x14ac:dyDescent="0.25">
      <c r="A208">
        <v>10101</v>
      </c>
      <c r="B208" t="s">
        <v>1127</v>
      </c>
      <c r="C208">
        <v>549</v>
      </c>
    </row>
    <row r="209" spans="1:3" x14ac:dyDescent="0.25">
      <c r="A209">
        <v>10102</v>
      </c>
      <c r="B209" t="s">
        <v>1129</v>
      </c>
      <c r="C209">
        <v>550</v>
      </c>
    </row>
    <row r="210" spans="1:3" x14ac:dyDescent="0.25">
      <c r="A210">
        <v>10103</v>
      </c>
      <c r="B210" t="s">
        <v>1131</v>
      </c>
      <c r="C210">
        <v>551</v>
      </c>
    </row>
    <row r="211" spans="1:3" x14ac:dyDescent="0.25">
      <c r="A211">
        <v>10104</v>
      </c>
      <c r="B211" t="s">
        <v>1133</v>
      </c>
      <c r="C211">
        <v>552</v>
      </c>
    </row>
    <row r="212" spans="1:3" x14ac:dyDescent="0.25">
      <c r="A212">
        <v>10105</v>
      </c>
      <c r="B212" t="s">
        <v>1135</v>
      </c>
      <c r="C212">
        <v>553</v>
      </c>
    </row>
    <row r="213" spans="1:3" x14ac:dyDescent="0.25">
      <c r="A213">
        <v>10106</v>
      </c>
      <c r="B213" t="s">
        <v>1137</v>
      </c>
      <c r="C213">
        <v>554</v>
      </c>
    </row>
    <row r="214" spans="1:3" x14ac:dyDescent="0.25">
      <c r="A214">
        <v>10107</v>
      </c>
      <c r="B214" t="s">
        <v>1139</v>
      </c>
      <c r="C214">
        <v>555</v>
      </c>
    </row>
    <row r="215" spans="1:3" x14ac:dyDescent="0.25">
      <c r="A215">
        <v>10108</v>
      </c>
      <c r="B215" t="s">
        <v>1141</v>
      </c>
      <c r="C215">
        <v>556</v>
      </c>
    </row>
    <row r="216" spans="1:3" x14ac:dyDescent="0.25">
      <c r="A216">
        <v>10109</v>
      </c>
      <c r="B216" t="s">
        <v>1143</v>
      </c>
      <c r="C216">
        <v>557</v>
      </c>
    </row>
    <row r="217" spans="1:3" x14ac:dyDescent="0.25">
      <c r="A217">
        <v>10201</v>
      </c>
      <c r="B217" t="s">
        <v>1145</v>
      </c>
      <c r="C217">
        <v>558</v>
      </c>
    </row>
    <row r="218" spans="1:3" x14ac:dyDescent="0.25">
      <c r="A218">
        <v>10202</v>
      </c>
      <c r="B218" t="s">
        <v>1147</v>
      </c>
      <c r="C218">
        <v>559</v>
      </c>
    </row>
    <row r="219" spans="1:3" x14ac:dyDescent="0.25">
      <c r="A219">
        <v>10203</v>
      </c>
      <c r="B219" t="s">
        <v>1149</v>
      </c>
      <c r="C219">
        <v>560</v>
      </c>
    </row>
    <row r="220" spans="1:3" x14ac:dyDescent="0.25">
      <c r="A220">
        <v>10204</v>
      </c>
      <c r="B220" t="s">
        <v>1151</v>
      </c>
      <c r="C220">
        <v>561</v>
      </c>
    </row>
    <row r="221" spans="1:3" x14ac:dyDescent="0.25">
      <c r="A221">
        <v>10205</v>
      </c>
      <c r="B221" t="s">
        <v>1153</v>
      </c>
      <c r="C221">
        <v>562</v>
      </c>
    </row>
    <row r="222" spans="1:3" x14ac:dyDescent="0.25">
      <c r="A222">
        <v>10206</v>
      </c>
      <c r="B222" t="s">
        <v>1155</v>
      </c>
      <c r="C222">
        <v>563</v>
      </c>
    </row>
    <row r="223" spans="1:3" x14ac:dyDescent="0.25">
      <c r="A223">
        <v>10207</v>
      </c>
      <c r="B223" t="s">
        <v>1157</v>
      </c>
      <c r="C223">
        <v>564</v>
      </c>
    </row>
    <row r="224" spans="1:3" x14ac:dyDescent="0.25">
      <c r="A224">
        <v>10208</v>
      </c>
      <c r="B224" t="s">
        <v>1159</v>
      </c>
      <c r="C224">
        <v>565</v>
      </c>
    </row>
    <row r="225" spans="1:3" x14ac:dyDescent="0.25">
      <c r="A225">
        <v>10209</v>
      </c>
      <c r="B225" t="s">
        <v>1161</v>
      </c>
      <c r="C225">
        <v>566</v>
      </c>
    </row>
    <row r="226" spans="1:3" x14ac:dyDescent="0.25">
      <c r="A226">
        <v>10210</v>
      </c>
      <c r="B226" t="s">
        <v>1163</v>
      </c>
      <c r="C226">
        <v>567</v>
      </c>
    </row>
    <row r="227" spans="1:3" x14ac:dyDescent="0.25">
      <c r="A227">
        <v>10301</v>
      </c>
      <c r="B227" t="s">
        <v>1165</v>
      </c>
      <c r="C227">
        <v>568</v>
      </c>
    </row>
    <row r="228" spans="1:3" x14ac:dyDescent="0.25">
      <c r="A228">
        <v>10302</v>
      </c>
      <c r="B228" t="s">
        <v>1167</v>
      </c>
      <c r="C228">
        <v>569</v>
      </c>
    </row>
    <row r="229" spans="1:3" x14ac:dyDescent="0.25">
      <c r="A229">
        <v>10303</v>
      </c>
      <c r="B229" t="s">
        <v>1169</v>
      </c>
      <c r="C229">
        <v>570</v>
      </c>
    </row>
    <row r="230" spans="1:3" x14ac:dyDescent="0.25">
      <c r="A230">
        <v>10304</v>
      </c>
      <c r="B230" t="s">
        <v>1171</v>
      </c>
      <c r="C230">
        <v>571</v>
      </c>
    </row>
    <row r="231" spans="1:3" x14ac:dyDescent="0.25">
      <c r="A231">
        <v>10305</v>
      </c>
      <c r="B231" t="s">
        <v>1173</v>
      </c>
      <c r="C231">
        <v>572</v>
      </c>
    </row>
    <row r="232" spans="1:3" x14ac:dyDescent="0.25">
      <c r="A232">
        <v>10306</v>
      </c>
      <c r="B232" t="s">
        <v>1175</v>
      </c>
      <c r="C232">
        <v>573</v>
      </c>
    </row>
    <row r="233" spans="1:3" x14ac:dyDescent="0.25">
      <c r="A233">
        <v>10307</v>
      </c>
      <c r="B233" t="s">
        <v>1177</v>
      </c>
      <c r="C233">
        <v>574</v>
      </c>
    </row>
    <row r="234" spans="1:3" x14ac:dyDescent="0.25">
      <c r="A234">
        <v>10401</v>
      </c>
      <c r="B234" t="s">
        <v>1179</v>
      </c>
      <c r="C234">
        <v>575</v>
      </c>
    </row>
    <row r="235" spans="1:3" x14ac:dyDescent="0.25">
      <c r="A235">
        <v>10402</v>
      </c>
      <c r="B235" t="s">
        <v>1181</v>
      </c>
      <c r="C235">
        <v>576</v>
      </c>
    </row>
    <row r="236" spans="1:3" x14ac:dyDescent="0.25">
      <c r="A236">
        <v>10403</v>
      </c>
      <c r="B236" t="s">
        <v>1183</v>
      </c>
      <c r="C236">
        <v>577</v>
      </c>
    </row>
    <row r="237" spans="1:3" x14ac:dyDescent="0.25">
      <c r="A237">
        <v>10404</v>
      </c>
      <c r="B237" t="s">
        <v>1185</v>
      </c>
      <c r="C237">
        <v>578</v>
      </c>
    </row>
    <row r="238" spans="1:3" x14ac:dyDescent="0.25">
      <c r="A238">
        <v>11101</v>
      </c>
      <c r="B238" t="s">
        <v>1187</v>
      </c>
      <c r="C238">
        <v>579</v>
      </c>
    </row>
    <row r="239" spans="1:3" x14ac:dyDescent="0.25">
      <c r="A239">
        <v>11102</v>
      </c>
      <c r="B239" t="s">
        <v>1189</v>
      </c>
      <c r="C239">
        <v>580</v>
      </c>
    </row>
    <row r="240" spans="1:3" x14ac:dyDescent="0.25">
      <c r="A240">
        <v>11201</v>
      </c>
      <c r="B240" t="s">
        <v>1191</v>
      </c>
      <c r="C240">
        <v>581</v>
      </c>
    </row>
    <row r="241" spans="1:3" x14ac:dyDescent="0.25">
      <c r="A241">
        <v>11202</v>
      </c>
      <c r="B241" t="s">
        <v>1193</v>
      </c>
      <c r="C241">
        <v>582</v>
      </c>
    </row>
    <row r="242" spans="1:3" x14ac:dyDescent="0.25">
      <c r="A242">
        <v>11203</v>
      </c>
      <c r="B242" t="s">
        <v>1195</v>
      </c>
      <c r="C242">
        <v>583</v>
      </c>
    </row>
    <row r="243" spans="1:3" x14ac:dyDescent="0.25">
      <c r="A243">
        <v>11301</v>
      </c>
      <c r="B243" t="s">
        <v>1197</v>
      </c>
      <c r="C243">
        <v>584</v>
      </c>
    </row>
    <row r="244" spans="1:3" x14ac:dyDescent="0.25">
      <c r="A244">
        <v>11302</v>
      </c>
      <c r="B244" t="s">
        <v>1199</v>
      </c>
      <c r="C244">
        <v>585</v>
      </c>
    </row>
    <row r="245" spans="1:3" x14ac:dyDescent="0.25">
      <c r="A245">
        <v>11303</v>
      </c>
      <c r="B245" t="s">
        <v>1201</v>
      </c>
      <c r="C245">
        <v>586</v>
      </c>
    </row>
    <row r="246" spans="1:3" x14ac:dyDescent="0.25">
      <c r="A246">
        <v>11401</v>
      </c>
      <c r="B246" t="s">
        <v>1203</v>
      </c>
      <c r="C246">
        <v>587</v>
      </c>
    </row>
    <row r="247" spans="1:3" x14ac:dyDescent="0.25">
      <c r="A247">
        <v>11402</v>
      </c>
      <c r="B247" t="s">
        <v>1205</v>
      </c>
      <c r="C247">
        <v>588</v>
      </c>
    </row>
    <row r="248" spans="1:3" x14ac:dyDescent="0.25">
      <c r="A248">
        <v>12101</v>
      </c>
      <c r="B248" t="s">
        <v>1207</v>
      </c>
      <c r="C248">
        <v>589</v>
      </c>
    </row>
    <row r="249" spans="1:3" x14ac:dyDescent="0.25">
      <c r="A249">
        <v>12102</v>
      </c>
      <c r="B249" t="s">
        <v>1209</v>
      </c>
      <c r="C249">
        <v>590</v>
      </c>
    </row>
    <row r="250" spans="1:3" x14ac:dyDescent="0.25">
      <c r="A250">
        <v>12103</v>
      </c>
      <c r="B250" t="s">
        <v>1211</v>
      </c>
      <c r="C250">
        <v>591</v>
      </c>
    </row>
    <row r="251" spans="1:3" x14ac:dyDescent="0.25">
      <c r="A251">
        <v>12104</v>
      </c>
      <c r="B251" t="s">
        <v>1213</v>
      </c>
      <c r="C251">
        <v>592</v>
      </c>
    </row>
    <row r="252" spans="1:3" x14ac:dyDescent="0.25">
      <c r="A252">
        <v>12201</v>
      </c>
      <c r="B252" t="s">
        <v>1215</v>
      </c>
      <c r="C252">
        <v>593</v>
      </c>
    </row>
    <row r="253" spans="1:3" x14ac:dyDescent="0.25">
      <c r="A253">
        <v>12201</v>
      </c>
      <c r="B253" t="s">
        <v>1217</v>
      </c>
      <c r="C253">
        <v>594</v>
      </c>
    </row>
    <row r="254" spans="1:3" x14ac:dyDescent="0.25">
      <c r="A254">
        <v>12301</v>
      </c>
      <c r="B254" t="s">
        <v>1218</v>
      </c>
      <c r="C254">
        <v>595</v>
      </c>
    </row>
    <row r="255" spans="1:3" x14ac:dyDescent="0.25">
      <c r="A255">
        <v>12302</v>
      </c>
      <c r="B255" t="s">
        <v>1220</v>
      </c>
      <c r="C255">
        <v>596</v>
      </c>
    </row>
    <row r="256" spans="1:3" x14ac:dyDescent="0.25">
      <c r="A256">
        <v>12303</v>
      </c>
      <c r="B256" t="s">
        <v>1222</v>
      </c>
      <c r="C256">
        <v>597</v>
      </c>
    </row>
    <row r="257" spans="1:3" x14ac:dyDescent="0.25">
      <c r="A257">
        <v>12401</v>
      </c>
      <c r="B257" t="s">
        <v>1224</v>
      </c>
      <c r="C257">
        <v>598</v>
      </c>
    </row>
    <row r="258" spans="1:3" x14ac:dyDescent="0.25">
      <c r="A258">
        <v>12402</v>
      </c>
      <c r="B258" t="s">
        <v>1226</v>
      </c>
      <c r="C258">
        <v>599</v>
      </c>
    </row>
    <row r="259" spans="1:3" x14ac:dyDescent="0.25">
      <c r="A259">
        <v>13101</v>
      </c>
      <c r="B259" t="s">
        <v>611</v>
      </c>
      <c r="C259">
        <v>600</v>
      </c>
    </row>
    <row r="260" spans="1:3" x14ac:dyDescent="0.25">
      <c r="A260">
        <v>13102</v>
      </c>
      <c r="B260" t="s">
        <v>1229</v>
      </c>
      <c r="C260">
        <v>601</v>
      </c>
    </row>
    <row r="261" spans="1:3" x14ac:dyDescent="0.25">
      <c r="A261">
        <v>13103</v>
      </c>
      <c r="B261" t="s">
        <v>1231</v>
      </c>
      <c r="C261">
        <v>602</v>
      </c>
    </row>
    <row r="262" spans="1:3" x14ac:dyDescent="0.25">
      <c r="A262">
        <v>13104</v>
      </c>
      <c r="B262" t="s">
        <v>1233</v>
      </c>
      <c r="C262">
        <v>603</v>
      </c>
    </row>
    <row r="263" spans="1:3" x14ac:dyDescent="0.25">
      <c r="A263">
        <v>13105</v>
      </c>
      <c r="B263" t="s">
        <v>1235</v>
      </c>
      <c r="C263">
        <v>604</v>
      </c>
    </row>
    <row r="264" spans="1:3" x14ac:dyDescent="0.25">
      <c r="A264">
        <v>13106</v>
      </c>
      <c r="B264" t="s">
        <v>1237</v>
      </c>
      <c r="C264">
        <v>605</v>
      </c>
    </row>
    <row r="265" spans="1:3" x14ac:dyDescent="0.25">
      <c r="A265">
        <v>13107</v>
      </c>
      <c r="B265" t="s">
        <v>1239</v>
      </c>
      <c r="C265">
        <v>606</v>
      </c>
    </row>
    <row r="266" spans="1:3" x14ac:dyDescent="0.25">
      <c r="A266">
        <v>13108</v>
      </c>
      <c r="B266" t="s">
        <v>581</v>
      </c>
      <c r="C266">
        <v>607</v>
      </c>
    </row>
    <row r="267" spans="1:3" x14ac:dyDescent="0.25">
      <c r="A267">
        <v>13109</v>
      </c>
      <c r="B267" t="s">
        <v>1242</v>
      </c>
      <c r="C267">
        <v>608</v>
      </c>
    </row>
    <row r="268" spans="1:3" x14ac:dyDescent="0.25">
      <c r="A268">
        <v>13110</v>
      </c>
      <c r="B268" t="s">
        <v>1244</v>
      </c>
      <c r="C268">
        <v>609</v>
      </c>
    </row>
    <row r="269" spans="1:3" x14ac:dyDescent="0.25">
      <c r="A269">
        <v>13111</v>
      </c>
      <c r="B269" t="s">
        <v>1246</v>
      </c>
      <c r="C269">
        <v>610</v>
      </c>
    </row>
    <row r="270" spans="1:3" x14ac:dyDescent="0.25">
      <c r="A270">
        <v>13112</v>
      </c>
      <c r="B270" t="s">
        <v>1248</v>
      </c>
      <c r="C270">
        <v>611</v>
      </c>
    </row>
    <row r="271" spans="1:3" x14ac:dyDescent="0.25">
      <c r="A271">
        <v>13113</v>
      </c>
      <c r="B271" t="s">
        <v>1250</v>
      </c>
      <c r="C271">
        <v>612</v>
      </c>
    </row>
    <row r="272" spans="1:3" x14ac:dyDescent="0.25">
      <c r="A272">
        <v>13114</v>
      </c>
      <c r="B272" t="s">
        <v>1252</v>
      </c>
      <c r="C272">
        <v>613</v>
      </c>
    </row>
    <row r="273" spans="1:3" x14ac:dyDescent="0.25">
      <c r="A273">
        <v>13115</v>
      </c>
      <c r="B273" t="s">
        <v>1254</v>
      </c>
      <c r="C273">
        <v>614</v>
      </c>
    </row>
    <row r="274" spans="1:3" x14ac:dyDescent="0.25">
      <c r="A274">
        <v>13116</v>
      </c>
      <c r="B274" t="s">
        <v>1256</v>
      </c>
      <c r="C274">
        <v>615</v>
      </c>
    </row>
    <row r="275" spans="1:3" x14ac:dyDescent="0.25">
      <c r="A275">
        <v>13117</v>
      </c>
      <c r="B275" t="s">
        <v>1258</v>
      </c>
      <c r="C275">
        <v>616</v>
      </c>
    </row>
    <row r="276" spans="1:3" x14ac:dyDescent="0.25">
      <c r="A276">
        <v>13118</v>
      </c>
      <c r="B276" t="s">
        <v>1260</v>
      </c>
      <c r="C276">
        <v>617</v>
      </c>
    </row>
    <row r="277" spans="1:3" x14ac:dyDescent="0.25">
      <c r="A277">
        <v>13119</v>
      </c>
      <c r="B277" t="s">
        <v>1262</v>
      </c>
      <c r="C277">
        <v>618</v>
      </c>
    </row>
    <row r="278" spans="1:3" x14ac:dyDescent="0.25">
      <c r="A278">
        <v>13120</v>
      </c>
      <c r="B278" t="s">
        <v>1264</v>
      </c>
      <c r="C278">
        <v>619</v>
      </c>
    </row>
    <row r="279" spans="1:3" x14ac:dyDescent="0.25">
      <c r="A279">
        <v>13121</v>
      </c>
      <c r="B279" t="s">
        <v>1266</v>
      </c>
      <c r="C279">
        <v>620</v>
      </c>
    </row>
    <row r="280" spans="1:3" x14ac:dyDescent="0.25">
      <c r="A280">
        <v>13122</v>
      </c>
      <c r="B280" t="s">
        <v>1268</v>
      </c>
      <c r="C280">
        <v>621</v>
      </c>
    </row>
    <row r="281" spans="1:3" x14ac:dyDescent="0.25">
      <c r="A281">
        <v>13123</v>
      </c>
      <c r="B281" t="s">
        <v>1270</v>
      </c>
      <c r="C281">
        <v>622</v>
      </c>
    </row>
    <row r="282" spans="1:3" x14ac:dyDescent="0.25">
      <c r="A282">
        <v>13124</v>
      </c>
      <c r="B282" t="s">
        <v>1272</v>
      </c>
      <c r="C282">
        <v>623</v>
      </c>
    </row>
    <row r="283" spans="1:3" x14ac:dyDescent="0.25">
      <c r="A283">
        <v>13125</v>
      </c>
      <c r="B283" t="s">
        <v>1274</v>
      </c>
      <c r="C283">
        <v>624</v>
      </c>
    </row>
    <row r="284" spans="1:3" x14ac:dyDescent="0.25">
      <c r="A284">
        <v>13126</v>
      </c>
      <c r="B284" t="s">
        <v>1276</v>
      </c>
      <c r="C284">
        <v>625</v>
      </c>
    </row>
    <row r="285" spans="1:3" x14ac:dyDescent="0.25">
      <c r="A285">
        <v>13127</v>
      </c>
      <c r="B285" t="s">
        <v>1278</v>
      </c>
      <c r="C285">
        <v>626</v>
      </c>
    </row>
    <row r="286" spans="1:3" x14ac:dyDescent="0.25">
      <c r="A286">
        <v>13128</v>
      </c>
      <c r="B286" t="s">
        <v>1280</v>
      </c>
      <c r="C286">
        <v>627</v>
      </c>
    </row>
    <row r="287" spans="1:3" x14ac:dyDescent="0.25">
      <c r="A287">
        <v>13129</v>
      </c>
      <c r="B287" t="s">
        <v>1282</v>
      </c>
      <c r="C287">
        <v>628</v>
      </c>
    </row>
    <row r="288" spans="1:3" x14ac:dyDescent="0.25">
      <c r="A288">
        <v>13130</v>
      </c>
      <c r="B288" t="s">
        <v>701</v>
      </c>
      <c r="C288">
        <v>629</v>
      </c>
    </row>
    <row r="289" spans="1:3" x14ac:dyDescent="0.25">
      <c r="A289">
        <v>13131</v>
      </c>
      <c r="B289" t="s">
        <v>1285</v>
      </c>
      <c r="C289">
        <v>630</v>
      </c>
    </row>
    <row r="290" spans="1:3" x14ac:dyDescent="0.25">
      <c r="A290">
        <v>13132</v>
      </c>
      <c r="B290" t="s">
        <v>1287</v>
      </c>
      <c r="C290">
        <v>631</v>
      </c>
    </row>
    <row r="291" spans="1:3" x14ac:dyDescent="0.25">
      <c r="A291">
        <v>13201</v>
      </c>
      <c r="B291" t="s">
        <v>1289</v>
      </c>
      <c r="C291">
        <v>632</v>
      </c>
    </row>
    <row r="292" spans="1:3" x14ac:dyDescent="0.25">
      <c r="A292">
        <v>13202</v>
      </c>
      <c r="B292" t="s">
        <v>1291</v>
      </c>
      <c r="C292">
        <v>633</v>
      </c>
    </row>
    <row r="293" spans="1:3" x14ac:dyDescent="0.25">
      <c r="A293">
        <v>13203</v>
      </c>
      <c r="B293" t="s">
        <v>1293</v>
      </c>
      <c r="C293">
        <v>634</v>
      </c>
    </row>
    <row r="294" spans="1:3" x14ac:dyDescent="0.25">
      <c r="A294">
        <v>13301</v>
      </c>
      <c r="B294" t="s">
        <v>1295</v>
      </c>
      <c r="C294">
        <v>635</v>
      </c>
    </row>
    <row r="295" spans="1:3" x14ac:dyDescent="0.25">
      <c r="A295">
        <v>13302</v>
      </c>
      <c r="B295" t="s">
        <v>1297</v>
      </c>
      <c r="C295">
        <v>636</v>
      </c>
    </row>
    <row r="296" spans="1:3" x14ac:dyDescent="0.25">
      <c r="A296">
        <v>13303</v>
      </c>
      <c r="B296" t="s">
        <v>1299</v>
      </c>
      <c r="C296">
        <v>637</v>
      </c>
    </row>
    <row r="297" spans="1:3" x14ac:dyDescent="0.25">
      <c r="A297">
        <v>13401</v>
      </c>
      <c r="B297" t="s">
        <v>1301</v>
      </c>
      <c r="C297">
        <v>638</v>
      </c>
    </row>
    <row r="298" spans="1:3" x14ac:dyDescent="0.25">
      <c r="A298">
        <v>13402</v>
      </c>
      <c r="B298" t="s">
        <v>1303</v>
      </c>
      <c r="C298">
        <v>639</v>
      </c>
    </row>
    <row r="299" spans="1:3" x14ac:dyDescent="0.25">
      <c r="A299">
        <v>13403</v>
      </c>
      <c r="B299" t="s">
        <v>1305</v>
      </c>
      <c r="C299">
        <v>640</v>
      </c>
    </row>
    <row r="300" spans="1:3" x14ac:dyDescent="0.25">
      <c r="A300">
        <v>13404</v>
      </c>
      <c r="B300" t="s">
        <v>1307</v>
      </c>
      <c r="C300">
        <v>641</v>
      </c>
    </row>
    <row r="301" spans="1:3" x14ac:dyDescent="0.25">
      <c r="A301">
        <v>13501</v>
      </c>
      <c r="B301" t="s">
        <v>1309</v>
      </c>
      <c r="C301">
        <v>642</v>
      </c>
    </row>
    <row r="302" spans="1:3" x14ac:dyDescent="0.25">
      <c r="A302">
        <v>13502</v>
      </c>
      <c r="B302" t="s">
        <v>1311</v>
      </c>
      <c r="C302">
        <v>643</v>
      </c>
    </row>
    <row r="303" spans="1:3" x14ac:dyDescent="0.25">
      <c r="A303">
        <v>13503</v>
      </c>
      <c r="B303" t="s">
        <v>1313</v>
      </c>
      <c r="C303">
        <v>644</v>
      </c>
    </row>
    <row r="304" spans="1:3" x14ac:dyDescent="0.25">
      <c r="A304">
        <v>13504</v>
      </c>
      <c r="B304" t="s">
        <v>1315</v>
      </c>
      <c r="C304">
        <v>645</v>
      </c>
    </row>
    <row r="305" spans="1:3" x14ac:dyDescent="0.25">
      <c r="A305">
        <v>13505</v>
      </c>
      <c r="B305" t="s">
        <v>1317</v>
      </c>
      <c r="C305">
        <v>646</v>
      </c>
    </row>
    <row r="306" spans="1:3" x14ac:dyDescent="0.25">
      <c r="A306">
        <v>13601</v>
      </c>
      <c r="B306" t="s">
        <v>1319</v>
      </c>
      <c r="C306">
        <v>647</v>
      </c>
    </row>
    <row r="307" spans="1:3" x14ac:dyDescent="0.25">
      <c r="A307">
        <v>13602</v>
      </c>
      <c r="B307" t="s">
        <v>1321</v>
      </c>
      <c r="C307">
        <v>648</v>
      </c>
    </row>
    <row r="308" spans="1:3" x14ac:dyDescent="0.25">
      <c r="A308">
        <v>13603</v>
      </c>
      <c r="B308" t="s">
        <v>1323</v>
      </c>
      <c r="C308">
        <v>649</v>
      </c>
    </row>
    <row r="309" spans="1:3" x14ac:dyDescent="0.25">
      <c r="A309">
        <v>13604</v>
      </c>
      <c r="B309" t="s">
        <v>1325</v>
      </c>
      <c r="C309">
        <v>650</v>
      </c>
    </row>
    <row r="310" spans="1:3" x14ac:dyDescent="0.25">
      <c r="A310">
        <v>13605</v>
      </c>
      <c r="B310" t="s">
        <v>1327</v>
      </c>
      <c r="C310">
        <v>651</v>
      </c>
    </row>
    <row r="311" spans="1:3" x14ac:dyDescent="0.25">
      <c r="A311">
        <v>14101</v>
      </c>
      <c r="B311" t="s">
        <v>1329</v>
      </c>
      <c r="C311">
        <v>652</v>
      </c>
    </row>
    <row r="312" spans="1:3" x14ac:dyDescent="0.25">
      <c r="A312">
        <v>14102</v>
      </c>
      <c r="B312" t="s">
        <v>1331</v>
      </c>
      <c r="C312">
        <v>653</v>
      </c>
    </row>
    <row r="313" spans="1:3" x14ac:dyDescent="0.25">
      <c r="A313">
        <v>14103</v>
      </c>
      <c r="B313" t="s">
        <v>1333</v>
      </c>
      <c r="C313">
        <v>654</v>
      </c>
    </row>
    <row r="314" spans="1:3" x14ac:dyDescent="0.25">
      <c r="A314">
        <v>14104</v>
      </c>
      <c r="B314" t="s">
        <v>534</v>
      </c>
      <c r="C314">
        <v>655</v>
      </c>
    </row>
    <row r="315" spans="1:3" x14ac:dyDescent="0.25">
      <c r="A315">
        <v>14105</v>
      </c>
      <c r="B315" t="s">
        <v>1336</v>
      </c>
      <c r="C315">
        <v>656</v>
      </c>
    </row>
    <row r="316" spans="1:3" x14ac:dyDescent="0.25">
      <c r="A316">
        <v>14106</v>
      </c>
      <c r="B316" t="s">
        <v>1338</v>
      </c>
      <c r="C316">
        <v>657</v>
      </c>
    </row>
    <row r="317" spans="1:3" x14ac:dyDescent="0.25">
      <c r="A317">
        <v>14107</v>
      </c>
      <c r="B317" t="s">
        <v>1340</v>
      </c>
      <c r="C317">
        <v>658</v>
      </c>
    </row>
    <row r="318" spans="1:3" x14ac:dyDescent="0.25">
      <c r="A318">
        <v>14108</v>
      </c>
      <c r="B318" t="s">
        <v>1342</v>
      </c>
      <c r="C318">
        <v>659</v>
      </c>
    </row>
    <row r="319" spans="1:3" x14ac:dyDescent="0.25">
      <c r="A319">
        <v>14201</v>
      </c>
      <c r="B319" t="s">
        <v>697</v>
      </c>
      <c r="C319">
        <v>660</v>
      </c>
    </row>
    <row r="320" spans="1:3" x14ac:dyDescent="0.25">
      <c r="A320">
        <v>14202</v>
      </c>
      <c r="B320" t="s">
        <v>1345</v>
      </c>
      <c r="C320">
        <v>661</v>
      </c>
    </row>
    <row r="321" spans="1:3" x14ac:dyDescent="0.25">
      <c r="A321">
        <v>14203</v>
      </c>
      <c r="B321" t="s">
        <v>1347</v>
      </c>
      <c r="C321">
        <v>662</v>
      </c>
    </row>
    <row r="322" spans="1:3" x14ac:dyDescent="0.25">
      <c r="A322">
        <v>14204</v>
      </c>
      <c r="B322" t="s">
        <v>1349</v>
      </c>
      <c r="C322">
        <v>663</v>
      </c>
    </row>
    <row r="323" spans="1:3" x14ac:dyDescent="0.25">
      <c r="A323">
        <v>15101</v>
      </c>
      <c r="B323" t="s">
        <v>1351</v>
      </c>
      <c r="C323">
        <v>664</v>
      </c>
    </row>
    <row r="324" spans="1:3" x14ac:dyDescent="0.25">
      <c r="A324">
        <v>15102</v>
      </c>
      <c r="B324" t="s">
        <v>1353</v>
      </c>
      <c r="C324">
        <v>665</v>
      </c>
    </row>
    <row r="325" spans="1:3" x14ac:dyDescent="0.25">
      <c r="A325">
        <v>15201</v>
      </c>
      <c r="B325" t="s">
        <v>1355</v>
      </c>
      <c r="C325">
        <v>666</v>
      </c>
    </row>
    <row r="326" spans="1:3" x14ac:dyDescent="0.25">
      <c r="A326">
        <v>15202</v>
      </c>
      <c r="B326" t="s">
        <v>1357</v>
      </c>
      <c r="C326">
        <v>667</v>
      </c>
    </row>
    <row r="327" spans="1:3" x14ac:dyDescent="0.25">
      <c r="A327">
        <v>16101</v>
      </c>
      <c r="B327" t="s">
        <v>1359</v>
      </c>
      <c r="C327">
        <v>668</v>
      </c>
    </row>
    <row r="328" spans="1:3" x14ac:dyDescent="0.25">
      <c r="A328">
        <v>16102</v>
      </c>
      <c r="B328" t="s">
        <v>1361</v>
      </c>
      <c r="C328">
        <v>669</v>
      </c>
    </row>
    <row r="329" spans="1:3" x14ac:dyDescent="0.25">
      <c r="A329">
        <v>16103</v>
      </c>
      <c r="B329" t="s">
        <v>1363</v>
      </c>
      <c r="C329">
        <v>670</v>
      </c>
    </row>
    <row r="330" spans="1:3" x14ac:dyDescent="0.25">
      <c r="A330">
        <v>16104</v>
      </c>
      <c r="B330" t="s">
        <v>1365</v>
      </c>
      <c r="C330">
        <v>671</v>
      </c>
    </row>
    <row r="331" spans="1:3" x14ac:dyDescent="0.25">
      <c r="A331">
        <v>16105</v>
      </c>
      <c r="B331" t="s">
        <v>1367</v>
      </c>
      <c r="C331">
        <v>672</v>
      </c>
    </row>
    <row r="332" spans="1:3" x14ac:dyDescent="0.25">
      <c r="A332">
        <v>16106</v>
      </c>
      <c r="B332" t="s">
        <v>1369</v>
      </c>
      <c r="C332">
        <v>673</v>
      </c>
    </row>
    <row r="333" spans="1:3" x14ac:dyDescent="0.25">
      <c r="A333">
        <v>16107</v>
      </c>
      <c r="B333" t="s">
        <v>1371</v>
      </c>
      <c r="C333">
        <v>674</v>
      </c>
    </row>
    <row r="334" spans="1:3" x14ac:dyDescent="0.25">
      <c r="A334">
        <v>16108</v>
      </c>
      <c r="B334" t="s">
        <v>1373</v>
      </c>
      <c r="C334">
        <v>675</v>
      </c>
    </row>
    <row r="335" spans="1:3" x14ac:dyDescent="0.25">
      <c r="A335">
        <v>16109</v>
      </c>
      <c r="B335" t="s">
        <v>1375</v>
      </c>
      <c r="C335">
        <v>676</v>
      </c>
    </row>
    <row r="336" spans="1:3" x14ac:dyDescent="0.25">
      <c r="A336">
        <v>16201</v>
      </c>
      <c r="B336" t="s">
        <v>1377</v>
      </c>
      <c r="C336">
        <v>677</v>
      </c>
    </row>
    <row r="337" spans="1:3" x14ac:dyDescent="0.25">
      <c r="A337">
        <v>16202</v>
      </c>
      <c r="B337" t="s">
        <v>1379</v>
      </c>
      <c r="C337">
        <v>678</v>
      </c>
    </row>
    <row r="338" spans="1:3" x14ac:dyDescent="0.25">
      <c r="A338">
        <v>16203</v>
      </c>
      <c r="B338" t="s">
        <v>1381</v>
      </c>
      <c r="C338">
        <v>679</v>
      </c>
    </row>
    <row r="339" spans="1:3" x14ac:dyDescent="0.25">
      <c r="A339">
        <v>16204</v>
      </c>
      <c r="B339" t="s">
        <v>1383</v>
      </c>
      <c r="C339">
        <v>680</v>
      </c>
    </row>
    <row r="340" spans="1:3" x14ac:dyDescent="0.25">
      <c r="A340">
        <v>16205</v>
      </c>
      <c r="B340" t="s">
        <v>1385</v>
      </c>
      <c r="C340">
        <v>681</v>
      </c>
    </row>
    <row r="341" spans="1:3" x14ac:dyDescent="0.25">
      <c r="A341">
        <v>16206</v>
      </c>
      <c r="B341" t="s">
        <v>1387</v>
      </c>
      <c r="C341">
        <v>682</v>
      </c>
    </row>
    <row r="342" spans="1:3" x14ac:dyDescent="0.25">
      <c r="A342">
        <v>16207</v>
      </c>
      <c r="B342" t="s">
        <v>1389</v>
      </c>
      <c r="C342">
        <v>683</v>
      </c>
    </row>
    <row r="343" spans="1:3" x14ac:dyDescent="0.25">
      <c r="A343">
        <v>16301</v>
      </c>
      <c r="B343" t="s">
        <v>1391</v>
      </c>
      <c r="C343">
        <v>684</v>
      </c>
    </row>
    <row r="344" spans="1:3" x14ac:dyDescent="0.25">
      <c r="A344">
        <v>16302</v>
      </c>
      <c r="B344" t="s">
        <v>1393</v>
      </c>
      <c r="C344">
        <v>685</v>
      </c>
    </row>
    <row r="345" spans="1:3" x14ac:dyDescent="0.25">
      <c r="A345">
        <v>16303</v>
      </c>
      <c r="B345" t="s">
        <v>1395</v>
      </c>
      <c r="C345">
        <v>686</v>
      </c>
    </row>
    <row r="346" spans="1:3" x14ac:dyDescent="0.25">
      <c r="A346">
        <v>16304</v>
      </c>
      <c r="B346" t="s">
        <v>1397</v>
      </c>
      <c r="C346">
        <v>687</v>
      </c>
    </row>
    <row r="347" spans="1:3" x14ac:dyDescent="0.2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B7" sqref="B7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2.5" x14ac:dyDescent="0.25">
      <c r="A2" s="3" t="s">
        <v>24618</v>
      </c>
      <c r="B2" s="3" t="s">
        <v>519</v>
      </c>
      <c r="C2" s="3" t="s">
        <v>24619</v>
      </c>
      <c r="D2" s="4"/>
      <c r="E2" s="4"/>
      <c r="F2" s="5" t="s">
        <v>24620</v>
      </c>
      <c r="G2" s="5" t="s">
        <v>20368</v>
      </c>
      <c r="H2" s="5" t="s">
        <v>24621</v>
      </c>
      <c r="I2" s="4"/>
      <c r="J2" s="4"/>
      <c r="K2" s="6" t="s">
        <v>6349</v>
      </c>
      <c r="L2" s="6" t="s">
        <v>6350</v>
      </c>
      <c r="M2" s="4"/>
      <c r="N2" s="4"/>
      <c r="O2" s="7" t="s">
        <v>6351</v>
      </c>
      <c r="P2" s="7" t="s">
        <v>6353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22256</v>
      </c>
      <c r="AN2" s="16" t="s">
        <v>22194</v>
      </c>
      <c r="AO2" s="16" t="s">
        <v>22257</v>
      </c>
      <c r="AP2" s="4"/>
      <c r="AQ2" s="13" t="s">
        <v>22258</v>
      </c>
    </row>
    <row r="3" spans="1:43" x14ac:dyDescent="0.25">
      <c r="A3" s="14">
        <v>4</v>
      </c>
      <c r="B3" t="s">
        <v>530</v>
      </c>
      <c r="C3" s="14"/>
      <c r="D3" s="14"/>
      <c r="F3" s="14">
        <v>1</v>
      </c>
      <c r="G3" t="s">
        <v>24611</v>
      </c>
      <c r="H3" s="14"/>
      <c r="K3">
        <v>100110</v>
      </c>
      <c r="L3" t="s">
        <v>8269</v>
      </c>
      <c r="O3">
        <v>100110002</v>
      </c>
      <c r="P3" t="s">
        <v>14514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548</v>
      </c>
      <c r="C4" s="14"/>
      <c r="D4" s="14"/>
      <c r="F4" s="14">
        <v>2</v>
      </c>
      <c r="G4" t="s">
        <v>15237</v>
      </c>
      <c r="H4" s="14"/>
      <c r="K4">
        <v>100111</v>
      </c>
      <c r="L4" t="s">
        <v>8285</v>
      </c>
      <c r="O4">
        <v>100110003</v>
      </c>
      <c r="P4" t="s">
        <v>13811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1199</v>
      </c>
      <c r="C5" s="14"/>
      <c r="D5" s="14"/>
      <c r="F5" s="14">
        <v>3</v>
      </c>
      <c r="G5" t="s">
        <v>24622</v>
      </c>
      <c r="H5" s="14"/>
      <c r="K5">
        <v>100112</v>
      </c>
      <c r="L5" t="s">
        <v>8326</v>
      </c>
      <c r="O5">
        <v>100110005</v>
      </c>
      <c r="P5" t="s">
        <v>8270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540</v>
      </c>
      <c r="C6" s="14"/>
      <c r="D6" s="14"/>
      <c r="F6" s="14">
        <v>4</v>
      </c>
      <c r="G6" t="s">
        <v>8286</v>
      </c>
      <c r="H6" s="14"/>
      <c r="K6">
        <v>100113</v>
      </c>
      <c r="L6" t="s">
        <v>8570</v>
      </c>
      <c r="O6">
        <v>100110006</v>
      </c>
      <c r="P6" t="s">
        <v>8275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24623</v>
      </c>
      <c r="C7" s="14"/>
      <c r="D7" s="14"/>
      <c r="F7" s="14">
        <v>5</v>
      </c>
      <c r="G7" t="s">
        <v>24624</v>
      </c>
      <c r="H7" s="14"/>
      <c r="K7">
        <v>100114</v>
      </c>
      <c r="L7" t="s">
        <v>8606</v>
      </c>
      <c r="O7">
        <v>100111001</v>
      </c>
      <c r="P7" t="s">
        <v>15237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524</v>
      </c>
      <c r="C8" s="14"/>
      <c r="D8" s="14"/>
      <c r="F8" s="14">
        <v>6</v>
      </c>
      <c r="G8" t="s">
        <v>24625</v>
      </c>
      <c r="H8" s="14"/>
      <c r="K8" s="14"/>
      <c r="O8">
        <v>100111002</v>
      </c>
      <c r="P8" t="s">
        <v>14519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534</v>
      </c>
      <c r="C9" s="14"/>
      <c r="D9" s="14"/>
      <c r="F9" s="14">
        <v>7</v>
      </c>
      <c r="G9" t="s">
        <v>24626</v>
      </c>
      <c r="H9" s="14"/>
      <c r="K9" s="14"/>
      <c r="O9">
        <v>100111003</v>
      </c>
      <c r="P9" t="s">
        <v>13816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22837</v>
      </c>
      <c r="C10" s="14"/>
      <c r="D10" s="14"/>
      <c r="F10" s="14">
        <v>8</v>
      </c>
      <c r="G10" t="s">
        <v>8291</v>
      </c>
      <c r="H10" s="14"/>
      <c r="K10" s="14"/>
      <c r="O10">
        <v>100111004</v>
      </c>
      <c r="P10" t="s">
        <v>13117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536</v>
      </c>
      <c r="C11" s="14"/>
      <c r="D11" s="14"/>
      <c r="F11" s="14">
        <v>9</v>
      </c>
      <c r="G11" t="s">
        <v>24627</v>
      </c>
      <c r="H11" s="14"/>
      <c r="K11" s="14"/>
      <c r="O11">
        <v>100111005</v>
      </c>
      <c r="P11" t="s">
        <v>8286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542</v>
      </c>
      <c r="C12" s="14"/>
      <c r="D12" s="14"/>
      <c r="F12" s="14">
        <v>10</v>
      </c>
      <c r="G12" t="s">
        <v>24628</v>
      </c>
      <c r="H12" s="14"/>
      <c r="K12" s="14"/>
      <c r="O12">
        <v>100111006</v>
      </c>
      <c r="P12" t="s">
        <v>8291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11</v>
      </c>
      <c r="G13" t="s">
        <v>24629</v>
      </c>
      <c r="H13" s="14"/>
      <c r="K13" s="14"/>
      <c r="O13">
        <v>100111012</v>
      </c>
      <c r="P13" t="s">
        <v>8321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24630</v>
      </c>
      <c r="H14" s="14"/>
      <c r="K14" s="14"/>
      <c r="O14">
        <v>100112010</v>
      </c>
      <c r="P14" t="s">
        <v>8352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24682</v>
      </c>
      <c r="H15" s="14"/>
      <c r="K15" s="14"/>
      <c r="O15">
        <v>100112020</v>
      </c>
      <c r="P15" t="s">
        <v>8402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24683</v>
      </c>
      <c r="H16" s="14"/>
      <c r="K16" s="14"/>
      <c r="O16">
        <v>100112022</v>
      </c>
      <c r="P16" t="s">
        <v>8412</v>
      </c>
      <c r="S16" s="14"/>
      <c r="AA16" s="25"/>
      <c r="AE16" s="25"/>
      <c r="AF16" s="25"/>
      <c r="AQ16" s="15"/>
    </row>
    <row r="17" spans="6:43" x14ac:dyDescent="0.25">
      <c r="F17" s="14">
        <v>15</v>
      </c>
      <c r="G17" t="s">
        <v>24631</v>
      </c>
      <c r="H17" s="14"/>
      <c r="K17" s="14"/>
      <c r="O17">
        <v>100113001</v>
      </c>
      <c r="P17" t="s">
        <v>15247</v>
      </c>
      <c r="S17" s="14"/>
      <c r="AA17" s="25"/>
      <c r="AE17" s="25"/>
      <c r="AF17" s="25"/>
      <c r="AQ17" s="15"/>
    </row>
    <row r="18" spans="6:43" x14ac:dyDescent="0.25">
      <c r="F18" s="14">
        <v>16</v>
      </c>
      <c r="G18" t="s">
        <v>24632</v>
      </c>
      <c r="H18" s="14"/>
      <c r="O18">
        <v>100113002</v>
      </c>
      <c r="P18" t="s">
        <v>14529</v>
      </c>
      <c r="S18" s="14"/>
      <c r="AA18" s="25"/>
      <c r="AE18" s="25"/>
      <c r="AF18" s="25"/>
      <c r="AQ18" s="15"/>
    </row>
    <row r="19" spans="6:43" x14ac:dyDescent="0.25">
      <c r="F19" s="14">
        <v>17</v>
      </c>
      <c r="G19" t="s">
        <v>24633</v>
      </c>
      <c r="H19" s="14"/>
      <c r="O19">
        <v>100113003</v>
      </c>
      <c r="P19" t="s">
        <v>13826</v>
      </c>
      <c r="S19" s="14"/>
      <c r="AA19" s="25"/>
      <c r="AE19" s="25"/>
      <c r="AF19" s="25"/>
      <c r="AQ19" s="15"/>
    </row>
    <row r="20" spans="6:43" x14ac:dyDescent="0.25">
      <c r="F20" s="14">
        <v>18</v>
      </c>
      <c r="G20" t="s">
        <v>24634</v>
      </c>
      <c r="H20" s="14"/>
      <c r="O20">
        <v>100113005</v>
      </c>
      <c r="P20" t="s">
        <v>8571</v>
      </c>
      <c r="S20" s="14"/>
      <c r="AA20" s="25"/>
      <c r="AE20" s="25"/>
      <c r="AF20" s="25"/>
      <c r="AQ20" s="15"/>
    </row>
    <row r="21" spans="6:43" x14ac:dyDescent="0.25">
      <c r="F21" s="14">
        <v>19</v>
      </c>
      <c r="G21" t="s">
        <v>14529</v>
      </c>
      <c r="H21" s="14"/>
      <c r="O21">
        <v>100114001</v>
      </c>
      <c r="P21" t="s">
        <v>15252</v>
      </c>
      <c r="S21" s="14"/>
      <c r="AA21" s="25"/>
      <c r="AE21" s="25"/>
      <c r="AF21" s="25"/>
      <c r="AQ21" s="15"/>
    </row>
    <row r="22" spans="6:43" x14ac:dyDescent="0.25">
      <c r="F22" s="14">
        <v>20</v>
      </c>
      <c r="G22" t="s">
        <v>15252</v>
      </c>
      <c r="H22" s="14"/>
      <c r="O22">
        <v>100114011</v>
      </c>
      <c r="P22" t="s">
        <v>8637</v>
      </c>
      <c r="S22" s="14"/>
      <c r="AA22" s="25"/>
      <c r="AE22" s="25"/>
      <c r="AF22" s="25"/>
      <c r="AQ22" s="15"/>
    </row>
    <row r="23" spans="6:43" x14ac:dyDescent="0.25">
      <c r="F23" s="14">
        <v>21</v>
      </c>
      <c r="G23" t="s">
        <v>24635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22</v>
      </c>
      <c r="G24" t="s">
        <v>24636</v>
      </c>
      <c r="H24" s="14"/>
      <c r="O24" s="14"/>
      <c r="S24" s="14"/>
      <c r="AA24" s="25"/>
      <c r="AE24" s="25"/>
      <c r="AF24" s="25"/>
    </row>
    <row r="25" spans="6:43" x14ac:dyDescent="0.25">
      <c r="F25" s="14">
        <v>23</v>
      </c>
      <c r="G25" t="s">
        <v>24637</v>
      </c>
      <c r="H25" s="14"/>
      <c r="O25" s="14"/>
      <c r="S25" s="14"/>
      <c r="AA25" s="25"/>
      <c r="AE25" s="25"/>
      <c r="AF25" s="25"/>
    </row>
    <row r="26" spans="6:43" x14ac:dyDescent="0.25">
      <c r="F26" s="14">
        <v>24</v>
      </c>
      <c r="G26" t="s">
        <v>13826</v>
      </c>
      <c r="H26" s="14"/>
      <c r="O26" s="14"/>
      <c r="S26" s="14"/>
      <c r="AA26" s="25"/>
      <c r="AE26" s="25"/>
      <c r="AF26" s="25"/>
    </row>
    <row r="27" spans="6:43" x14ac:dyDescent="0.25">
      <c r="F27" s="14">
        <v>25</v>
      </c>
      <c r="G27" t="s">
        <v>8637</v>
      </c>
      <c r="H27" s="14"/>
      <c r="O27" s="14"/>
      <c r="S27" s="14"/>
      <c r="AA27" s="25"/>
      <c r="AE27" s="25"/>
      <c r="AF27" s="25"/>
    </row>
    <row r="28" spans="6:43" x14ac:dyDescent="0.25">
      <c r="F28" s="14">
        <v>26</v>
      </c>
      <c r="G28" t="s">
        <v>8571</v>
      </c>
      <c r="H28" s="14"/>
      <c r="O28" s="14"/>
      <c r="S28" s="14"/>
      <c r="AA28" s="25"/>
      <c r="AE28" s="25"/>
      <c r="AF28" s="25"/>
    </row>
    <row r="29" spans="6:43" x14ac:dyDescent="0.25">
      <c r="F29" s="14">
        <v>27</v>
      </c>
      <c r="G29" t="s">
        <v>24612</v>
      </c>
      <c r="H29" s="14"/>
      <c r="O29" s="14"/>
      <c r="S29" s="14"/>
      <c r="AA29" s="25"/>
      <c r="AE29" s="25"/>
      <c r="AF29" s="25"/>
    </row>
    <row r="30" spans="6:43" x14ac:dyDescent="0.25">
      <c r="F30" s="14">
        <v>28</v>
      </c>
      <c r="G30" t="s">
        <v>24638</v>
      </c>
      <c r="H30" s="14"/>
      <c r="O30" s="14"/>
      <c r="S30" s="14"/>
      <c r="AA30" s="25"/>
      <c r="AE30" s="25"/>
      <c r="AF30" s="25"/>
    </row>
    <row r="31" spans="6:43" x14ac:dyDescent="0.25">
      <c r="F31" s="14">
        <v>29</v>
      </c>
      <c r="G31" t="s">
        <v>24639</v>
      </c>
      <c r="H31" s="14"/>
      <c r="O31" s="14"/>
      <c r="S31" s="14"/>
      <c r="AA31" s="25"/>
      <c r="AE31" s="25"/>
      <c r="AF31" s="25"/>
    </row>
    <row r="32" spans="6:43" x14ac:dyDescent="0.25">
      <c r="F32" s="14">
        <v>30</v>
      </c>
      <c r="G32" t="s">
        <v>24640</v>
      </c>
      <c r="H32" s="14"/>
      <c r="O32" s="14"/>
      <c r="S32" s="14"/>
      <c r="AA32" s="25"/>
      <c r="AE32" s="25"/>
      <c r="AF32" s="25"/>
    </row>
    <row r="33" spans="1:32" x14ac:dyDescent="0.25">
      <c r="F33" s="14">
        <v>31</v>
      </c>
      <c r="G33" t="s">
        <v>8321</v>
      </c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14"/>
      <c r="F36" s="14"/>
      <c r="H36" s="14"/>
      <c r="O36" s="14"/>
      <c r="S36" s="14"/>
      <c r="AA36" s="25"/>
      <c r="AE36" s="25"/>
      <c r="AF36" s="25"/>
    </row>
    <row r="37" spans="1:32" x14ac:dyDescent="0.25">
      <c r="A37" s="14"/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1:32" x14ac:dyDescent="0.25">
      <c r="F49" s="14"/>
      <c r="H49" s="14"/>
      <c r="O49" s="14"/>
      <c r="AA49" s="25"/>
      <c r="AE49" s="25"/>
      <c r="AF49" s="25"/>
    </row>
    <row r="50" spans="1:32" x14ac:dyDescent="0.25">
      <c r="F50" s="14"/>
      <c r="H50" s="14"/>
      <c r="O50" s="14"/>
      <c r="AA50" s="25"/>
      <c r="AE50" s="25"/>
      <c r="AF50" s="25"/>
    </row>
    <row r="51" spans="1:32" x14ac:dyDescent="0.25">
      <c r="F51" s="14"/>
      <c r="H51" s="14"/>
      <c r="O51" s="14"/>
      <c r="AA51" s="25"/>
      <c r="AE51" s="25"/>
      <c r="AF51" s="25"/>
    </row>
    <row r="52" spans="1:32" x14ac:dyDescent="0.25">
      <c r="F52" s="14"/>
      <c r="H52" s="14"/>
      <c r="O52" s="14"/>
      <c r="AA52" s="25"/>
      <c r="AE52" s="25"/>
      <c r="AF52" s="25"/>
    </row>
    <row r="53" spans="1:32" x14ac:dyDescent="0.25">
      <c r="F53" s="14"/>
      <c r="H53" s="14"/>
      <c r="O53" s="14"/>
      <c r="AA53" s="25"/>
      <c r="AE53" s="25"/>
      <c r="AF53" s="25"/>
    </row>
    <row r="54" spans="1:32" x14ac:dyDescent="0.25">
      <c r="A54" s="14"/>
      <c r="F54" s="14"/>
      <c r="H54" s="14"/>
      <c r="O54" s="14"/>
      <c r="AA54" s="25"/>
      <c r="AE54" s="25"/>
      <c r="AF54" s="25"/>
    </row>
    <row r="55" spans="1:32" x14ac:dyDescent="0.25">
      <c r="A55" s="14"/>
      <c r="F55" s="14"/>
      <c r="H55" s="14"/>
      <c r="O55" s="14"/>
      <c r="AA55" s="25"/>
      <c r="AE55" s="25"/>
      <c r="AF55" s="25"/>
    </row>
    <row r="56" spans="1:32" x14ac:dyDescent="0.25">
      <c r="A56" s="14"/>
      <c r="F56" s="14"/>
      <c r="H56" s="14"/>
      <c r="O56" s="14"/>
      <c r="AA56" s="25"/>
      <c r="AE56" s="25"/>
      <c r="AF56" s="25"/>
    </row>
    <row r="57" spans="1:32" x14ac:dyDescent="0.25">
      <c r="A57" s="43"/>
      <c r="F57" s="14"/>
      <c r="H57" s="14"/>
      <c r="O57" s="14"/>
      <c r="AA57" s="25"/>
      <c r="AE57" s="25"/>
      <c r="AF57" s="25"/>
    </row>
    <row r="58" spans="1:32" x14ac:dyDescent="0.25">
      <c r="F58" s="14"/>
      <c r="H58" s="14"/>
      <c r="O58" s="14"/>
      <c r="AA58" s="25"/>
      <c r="AE58" s="25"/>
      <c r="AF58" s="25"/>
    </row>
    <row r="59" spans="1:32" x14ac:dyDescent="0.25">
      <c r="F59" s="14"/>
      <c r="H59" s="14"/>
      <c r="O59" s="14"/>
      <c r="AA59" s="25"/>
      <c r="AE59" s="25"/>
      <c r="AF59" s="25"/>
    </row>
    <row r="60" spans="1:32" x14ac:dyDescent="0.25">
      <c r="F60" s="14"/>
      <c r="H60" s="14"/>
      <c r="O60" s="14"/>
      <c r="AA60" s="25"/>
      <c r="AE60" s="25"/>
      <c r="AF60" s="25"/>
    </row>
    <row r="61" spans="1:32" x14ac:dyDescent="0.25">
      <c r="F61" s="14"/>
      <c r="H61" s="14"/>
      <c r="O61" s="14"/>
      <c r="AA61" s="25"/>
      <c r="AE61" s="25"/>
      <c r="AF61" s="25"/>
    </row>
    <row r="62" spans="1:32" x14ac:dyDescent="0.25">
      <c r="F62" s="14"/>
      <c r="H62" s="14"/>
      <c r="O62" s="14"/>
      <c r="AA62" s="25"/>
      <c r="AE62" s="25"/>
      <c r="AF62" s="25"/>
    </row>
    <row r="63" spans="1:32" x14ac:dyDescent="0.25">
      <c r="F63" s="14"/>
      <c r="H63" s="14"/>
      <c r="O63" s="14"/>
      <c r="AA63" s="25"/>
      <c r="AE63" s="25"/>
      <c r="AF63" s="25"/>
    </row>
    <row r="64" spans="1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373"/>
  <sheetViews>
    <sheetView topLeftCell="D1" workbookViewId="0">
      <selection activeCell="E69" sqref="E69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24618</v>
      </c>
      <c r="B1" t="s">
        <v>519</v>
      </c>
      <c r="C1" t="s">
        <v>24620</v>
      </c>
      <c r="D1" t="s">
        <v>20368</v>
      </c>
      <c r="E1" t="s">
        <v>6349</v>
      </c>
      <c r="F1" t="s">
        <v>6350</v>
      </c>
      <c r="G1" t="s">
        <v>6351</v>
      </c>
      <c r="H1" t="s">
        <v>6353</v>
      </c>
      <c r="I1" t="s">
        <v>24641</v>
      </c>
      <c r="J1" t="s">
        <v>24642</v>
      </c>
      <c r="K1" t="s">
        <v>24643</v>
      </c>
      <c r="L1" t="s">
        <v>24644</v>
      </c>
      <c r="M1" t="s">
        <v>24645</v>
      </c>
      <c r="N1" t="s">
        <v>24646</v>
      </c>
      <c r="O1" t="s">
        <v>24647</v>
      </c>
      <c r="P1" t="s">
        <v>24648</v>
      </c>
      <c r="Q1" t="s">
        <v>24649</v>
      </c>
      <c r="R1" t="s">
        <v>24650</v>
      </c>
      <c r="S1" t="s">
        <v>24651</v>
      </c>
      <c r="T1" t="s">
        <v>24652</v>
      </c>
      <c r="U1" t="s">
        <v>24653</v>
      </c>
      <c r="V1" t="s">
        <v>24654</v>
      </c>
      <c r="W1" t="s">
        <v>24655</v>
      </c>
      <c r="X1" t="s">
        <v>24656</v>
      </c>
      <c r="Y1" t="s">
        <v>24684</v>
      </c>
      <c r="Z1" t="s">
        <v>24657</v>
      </c>
      <c r="AA1" t="s">
        <v>24685</v>
      </c>
      <c r="AB1" t="s">
        <v>24658</v>
      </c>
      <c r="AC1" t="s">
        <v>24659</v>
      </c>
      <c r="AD1" t="s">
        <v>24660</v>
      </c>
      <c r="AE1" t="s">
        <v>24661</v>
      </c>
      <c r="AF1" t="s">
        <v>24662</v>
      </c>
      <c r="AG1" t="s">
        <v>24663</v>
      </c>
      <c r="AH1" t="s">
        <v>24664</v>
      </c>
      <c r="AI1" t="s">
        <v>24665</v>
      </c>
      <c r="AJ1" t="s">
        <v>24666</v>
      </c>
      <c r="AK1" t="s">
        <v>24667</v>
      </c>
      <c r="AL1" t="s">
        <v>24686</v>
      </c>
      <c r="AM1" t="s">
        <v>24668</v>
      </c>
      <c r="AN1" t="s">
        <v>24669</v>
      </c>
      <c r="AO1" t="s">
        <v>24670</v>
      </c>
      <c r="AP1" t="s">
        <v>24671</v>
      </c>
      <c r="AQ1" t="s">
        <v>24672</v>
      </c>
      <c r="AR1" t="s">
        <v>24673</v>
      </c>
      <c r="AS1" t="s">
        <v>24674</v>
      </c>
      <c r="AT1" t="s">
        <v>24675</v>
      </c>
      <c r="AU1" t="s">
        <v>24676</v>
      </c>
      <c r="AV1" t="s">
        <v>24677</v>
      </c>
      <c r="AW1" t="s">
        <v>24678</v>
      </c>
      <c r="AX1" t="s">
        <v>24679</v>
      </c>
    </row>
    <row r="2" spans="1:50" x14ac:dyDescent="0.25">
      <c r="A2">
        <v>4</v>
      </c>
      <c r="B2" t="s">
        <v>530</v>
      </c>
      <c r="C2">
        <v>1</v>
      </c>
      <c r="D2" t="s">
        <v>24611</v>
      </c>
      <c r="E2">
        <v>100112</v>
      </c>
      <c r="F2" t="s">
        <v>8326</v>
      </c>
      <c r="G2">
        <v>100112010</v>
      </c>
      <c r="H2" t="s">
        <v>8352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530</v>
      </c>
      <c r="C3">
        <v>2</v>
      </c>
      <c r="D3" t="s">
        <v>15237</v>
      </c>
      <c r="E3">
        <v>100111</v>
      </c>
      <c r="F3" t="s">
        <v>8285</v>
      </c>
      <c r="G3">
        <v>100111001</v>
      </c>
      <c r="H3" t="s">
        <v>15237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530</v>
      </c>
      <c r="C4">
        <v>3</v>
      </c>
      <c r="D4" t="s">
        <v>24622</v>
      </c>
      <c r="E4">
        <v>100110</v>
      </c>
      <c r="F4" t="s">
        <v>8269</v>
      </c>
      <c r="G4">
        <v>100110006</v>
      </c>
      <c r="H4" t="s">
        <v>8275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530</v>
      </c>
      <c r="C5">
        <v>4</v>
      </c>
      <c r="D5" t="s">
        <v>8286</v>
      </c>
      <c r="E5">
        <v>100111</v>
      </c>
      <c r="F5" t="s">
        <v>8285</v>
      </c>
      <c r="G5">
        <v>100111005</v>
      </c>
      <c r="H5" t="s">
        <v>8286</v>
      </c>
      <c r="I5">
        <v>1</v>
      </c>
      <c r="J5">
        <v>0</v>
      </c>
      <c r="K5">
        <v>0</v>
      </c>
      <c r="L5">
        <v>10</v>
      </c>
      <c r="M5">
        <v>0</v>
      </c>
      <c r="N5">
        <v>11</v>
      </c>
      <c r="O5">
        <v>10.3</v>
      </c>
      <c r="P5">
        <v>17</v>
      </c>
      <c r="Q5">
        <v>0</v>
      </c>
      <c r="R5">
        <v>0</v>
      </c>
      <c r="S5">
        <v>0</v>
      </c>
      <c r="T5">
        <v>14.4</v>
      </c>
      <c r="U5">
        <v>27.1</v>
      </c>
      <c r="V5">
        <v>0</v>
      </c>
      <c r="W5">
        <v>21.6</v>
      </c>
      <c r="X5">
        <v>0</v>
      </c>
      <c r="Y5">
        <v>0</v>
      </c>
      <c r="Z5">
        <v>4.5384615384615392</v>
      </c>
      <c r="AA5">
        <v>5.8510638297872344</v>
      </c>
      <c r="AB5">
        <v>14.086956521739129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</v>
      </c>
      <c r="AJ5">
        <v>30</v>
      </c>
      <c r="AK5">
        <v>13.473684210526315</v>
      </c>
      <c r="AL5">
        <v>18</v>
      </c>
      <c r="AM5">
        <v>65</v>
      </c>
      <c r="AN5">
        <v>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530</v>
      </c>
      <c r="C6">
        <v>5</v>
      </c>
      <c r="D6" t="s">
        <v>24624</v>
      </c>
      <c r="E6">
        <v>100111</v>
      </c>
      <c r="F6" t="s">
        <v>8285</v>
      </c>
      <c r="G6">
        <v>100111004</v>
      </c>
      <c r="H6" t="s">
        <v>13117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530</v>
      </c>
      <c r="C7">
        <v>6</v>
      </c>
      <c r="D7" t="s">
        <v>24625</v>
      </c>
      <c r="E7">
        <v>100111</v>
      </c>
      <c r="F7" t="s">
        <v>8285</v>
      </c>
      <c r="G7">
        <v>100111004</v>
      </c>
      <c r="H7" t="s">
        <v>13117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7.4178667376112717</v>
      </c>
      <c r="AR7">
        <v>2</v>
      </c>
      <c r="AS7">
        <v>2.1</v>
      </c>
      <c r="AT7">
        <v>7.5</v>
      </c>
      <c r="AU7">
        <v>4.5</v>
      </c>
      <c r="AV7">
        <v>4.3505208313287849</v>
      </c>
      <c r="AW7">
        <v>0.99019607843137258</v>
      </c>
      <c r="AX7">
        <v>0</v>
      </c>
    </row>
    <row r="8" spans="1:50" x14ac:dyDescent="0.25">
      <c r="A8">
        <v>4</v>
      </c>
      <c r="B8" t="s">
        <v>530</v>
      </c>
      <c r="C8">
        <v>7</v>
      </c>
      <c r="D8" t="s">
        <v>24626</v>
      </c>
      <c r="E8">
        <v>100111</v>
      </c>
      <c r="F8" t="s">
        <v>8285</v>
      </c>
      <c r="G8">
        <v>100111004</v>
      </c>
      <c r="H8" t="s">
        <v>13117</v>
      </c>
      <c r="I8">
        <v>1</v>
      </c>
      <c r="J8">
        <v>8.5</v>
      </c>
      <c r="K8">
        <v>14</v>
      </c>
      <c r="L8">
        <v>13.3</v>
      </c>
      <c r="M8">
        <v>9</v>
      </c>
      <c r="N8">
        <v>15.3</v>
      </c>
      <c r="O8">
        <v>6.1</v>
      </c>
      <c r="P8">
        <v>11.7</v>
      </c>
      <c r="Q8">
        <v>10.3</v>
      </c>
      <c r="R8">
        <v>23.8</v>
      </c>
      <c r="S8">
        <v>16.8</v>
      </c>
      <c r="T8">
        <v>9</v>
      </c>
      <c r="U8">
        <v>9.9</v>
      </c>
      <c r="V8">
        <v>19.100000000000001</v>
      </c>
      <c r="W8">
        <v>26.9</v>
      </c>
      <c r="X8">
        <v>23.168421052631579</v>
      </c>
      <c r="Y8">
        <v>0</v>
      </c>
      <c r="Z8">
        <v>10.275</v>
      </c>
      <c r="AA8">
        <v>4.9685534591194962</v>
      </c>
      <c r="AB8">
        <v>14.15873015873016</v>
      </c>
      <c r="AC8">
        <v>19.037037037037038</v>
      </c>
      <c r="AD8">
        <v>11.236363636363635</v>
      </c>
      <c r="AE8">
        <v>17.333333333333336</v>
      </c>
      <c r="AF8">
        <v>0</v>
      </c>
      <c r="AG8">
        <v>22.8</v>
      </c>
      <c r="AH8">
        <v>0</v>
      </c>
      <c r="AI8">
        <v>26.9</v>
      </c>
      <c r="AJ8">
        <v>2</v>
      </c>
      <c r="AK8">
        <v>17.528859323028762</v>
      </c>
      <c r="AL8">
        <v>20</v>
      </c>
      <c r="AM8">
        <v>25.8</v>
      </c>
      <c r="AN8">
        <v>25.8</v>
      </c>
      <c r="AO8">
        <v>0</v>
      </c>
      <c r="AP8">
        <v>0</v>
      </c>
      <c r="AQ8">
        <v>0</v>
      </c>
      <c r="AR8">
        <v>0</v>
      </c>
      <c r="AS8">
        <v>0</v>
      </c>
      <c r="AT8">
        <v>7.5</v>
      </c>
      <c r="AU8">
        <v>4.5</v>
      </c>
      <c r="AV8">
        <v>4.3533333333333335</v>
      </c>
      <c r="AW8">
        <v>0.99019607843137258</v>
      </c>
      <c r="AX8">
        <v>0</v>
      </c>
    </row>
    <row r="9" spans="1:50" x14ac:dyDescent="0.25">
      <c r="A9">
        <v>4</v>
      </c>
      <c r="B9" t="s">
        <v>530</v>
      </c>
      <c r="C9">
        <v>8</v>
      </c>
      <c r="D9" t="s">
        <v>8291</v>
      </c>
      <c r="E9">
        <v>100111</v>
      </c>
      <c r="F9" t="s">
        <v>8285</v>
      </c>
      <c r="G9">
        <v>100111006</v>
      </c>
      <c r="H9" t="s">
        <v>8291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530</v>
      </c>
      <c r="C10">
        <v>9</v>
      </c>
      <c r="D10" t="s">
        <v>24627</v>
      </c>
      <c r="E10">
        <v>100112</v>
      </c>
      <c r="F10" t="s">
        <v>8326</v>
      </c>
      <c r="G10">
        <v>100112022</v>
      </c>
      <c r="H10" t="s">
        <v>8412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530</v>
      </c>
      <c r="C11">
        <v>10</v>
      </c>
      <c r="D11" t="s">
        <v>24628</v>
      </c>
      <c r="E11">
        <v>100110</v>
      </c>
      <c r="F11" t="s">
        <v>8269</v>
      </c>
      <c r="G11">
        <v>100110005</v>
      </c>
      <c r="H11" t="s">
        <v>8270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530</v>
      </c>
      <c r="C12">
        <v>11</v>
      </c>
      <c r="D12" t="s">
        <v>24629</v>
      </c>
      <c r="E12">
        <v>100110</v>
      </c>
      <c r="F12" t="s">
        <v>8269</v>
      </c>
      <c r="G12">
        <v>100110003</v>
      </c>
      <c r="H12" t="s">
        <v>13811</v>
      </c>
      <c r="I12">
        <v>1</v>
      </c>
      <c r="J12">
        <v>6.2</v>
      </c>
      <c r="K12">
        <v>0.6</v>
      </c>
      <c r="L12">
        <v>1</v>
      </c>
      <c r="M12">
        <v>1.6</v>
      </c>
      <c r="N12">
        <v>2</v>
      </c>
      <c r="O12">
        <v>3</v>
      </c>
      <c r="P12">
        <v>0</v>
      </c>
      <c r="Q12">
        <v>1</v>
      </c>
      <c r="R12">
        <v>5</v>
      </c>
      <c r="S12">
        <v>4</v>
      </c>
      <c r="T12">
        <v>1</v>
      </c>
      <c r="U12">
        <v>0.2</v>
      </c>
      <c r="V12">
        <v>1.2</v>
      </c>
      <c r="W12">
        <v>0</v>
      </c>
      <c r="X12">
        <v>0</v>
      </c>
      <c r="Y12">
        <v>0</v>
      </c>
      <c r="Z12">
        <v>0</v>
      </c>
      <c r="AA12">
        <v>0.69958847736625518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530</v>
      </c>
      <c r="C13">
        <v>12</v>
      </c>
      <c r="D13" t="s">
        <v>24630</v>
      </c>
      <c r="E13">
        <v>100113</v>
      </c>
      <c r="F13" t="s">
        <v>8570</v>
      </c>
      <c r="G13">
        <v>100113001</v>
      </c>
      <c r="H13" t="s">
        <v>15247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530</v>
      </c>
      <c r="C14">
        <v>13</v>
      </c>
      <c r="D14" t="s">
        <v>24682</v>
      </c>
      <c r="E14">
        <v>100113</v>
      </c>
      <c r="F14" t="s">
        <v>8570</v>
      </c>
      <c r="G14">
        <v>100113001</v>
      </c>
      <c r="H14" t="s">
        <v>15247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530</v>
      </c>
      <c r="C15">
        <v>14</v>
      </c>
      <c r="D15" t="s">
        <v>24683</v>
      </c>
      <c r="E15">
        <v>100113</v>
      </c>
      <c r="F15" t="s">
        <v>8570</v>
      </c>
      <c r="G15">
        <v>100113001</v>
      </c>
      <c r="H15" t="s">
        <v>15247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4</v>
      </c>
      <c r="B16" t="s">
        <v>530</v>
      </c>
      <c r="C16">
        <v>15</v>
      </c>
      <c r="D16" t="s">
        <v>24631</v>
      </c>
      <c r="E16">
        <v>100113</v>
      </c>
      <c r="F16" t="s">
        <v>8570</v>
      </c>
      <c r="G16">
        <v>100113001</v>
      </c>
      <c r="H16" t="s">
        <v>15247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4</v>
      </c>
      <c r="B17" t="s">
        <v>530</v>
      </c>
      <c r="C17">
        <v>19</v>
      </c>
      <c r="D17" t="s">
        <v>14529</v>
      </c>
      <c r="E17">
        <v>100113</v>
      </c>
      <c r="F17" t="s">
        <v>8570</v>
      </c>
      <c r="G17">
        <v>100113002</v>
      </c>
      <c r="H17" t="s">
        <v>14529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</v>
      </c>
      <c r="B18" t="s">
        <v>530</v>
      </c>
      <c r="C18">
        <v>16</v>
      </c>
      <c r="D18" t="s">
        <v>24632</v>
      </c>
      <c r="E18">
        <v>100111</v>
      </c>
      <c r="F18" t="s">
        <v>8285</v>
      </c>
      <c r="G18">
        <v>100111003</v>
      </c>
      <c r="H18" t="s">
        <v>13816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66.7</v>
      </c>
      <c r="AR18">
        <v>17</v>
      </c>
      <c r="AS18">
        <v>31.4</v>
      </c>
      <c r="AT18">
        <v>60.6</v>
      </c>
      <c r="AU18">
        <v>18.3</v>
      </c>
      <c r="AV18">
        <v>25.335406596121832</v>
      </c>
      <c r="AW18">
        <v>48.764227642276424</v>
      </c>
      <c r="AX18">
        <v>39.628571428571426</v>
      </c>
    </row>
    <row r="19" spans="1:50" x14ac:dyDescent="0.25">
      <c r="A19">
        <v>4</v>
      </c>
      <c r="B19" t="s">
        <v>530</v>
      </c>
      <c r="C19">
        <v>17</v>
      </c>
      <c r="D19" t="s">
        <v>24633</v>
      </c>
      <c r="E19">
        <v>100111</v>
      </c>
      <c r="F19" t="s">
        <v>8285</v>
      </c>
      <c r="G19">
        <v>100111003</v>
      </c>
      <c r="H19" t="s">
        <v>13816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530</v>
      </c>
      <c r="C20">
        <v>18</v>
      </c>
      <c r="D20" t="s">
        <v>24634</v>
      </c>
      <c r="E20">
        <v>100111</v>
      </c>
      <c r="F20" t="s">
        <v>8285</v>
      </c>
      <c r="G20">
        <v>100111003</v>
      </c>
      <c r="H20" t="s">
        <v>13816</v>
      </c>
      <c r="I20">
        <v>1</v>
      </c>
      <c r="J20">
        <v>14.2</v>
      </c>
      <c r="K20">
        <v>13</v>
      </c>
      <c r="L20">
        <v>19</v>
      </c>
      <c r="M20">
        <v>16.100000000000001</v>
      </c>
      <c r="N20">
        <v>18.100000000000001</v>
      </c>
      <c r="O20">
        <v>12.4</v>
      </c>
      <c r="P20">
        <v>34.6</v>
      </c>
      <c r="Q20">
        <v>25.6</v>
      </c>
      <c r="R20">
        <v>40.200000000000003</v>
      </c>
      <c r="S20">
        <v>54.3</v>
      </c>
      <c r="T20">
        <v>47.3</v>
      </c>
      <c r="U20">
        <v>42.6</v>
      </c>
      <c r="V20">
        <v>49.9</v>
      </c>
      <c r="W20">
        <v>44.8</v>
      </c>
      <c r="X20">
        <v>58.998064516129034</v>
      </c>
      <c r="Y20">
        <v>0</v>
      </c>
      <c r="Z20">
        <v>47.969696969696969</v>
      </c>
      <c r="AA20">
        <v>47.364364067595602</v>
      </c>
      <c r="AB20">
        <v>41.884393063583822</v>
      </c>
      <c r="AC20">
        <v>42.253835425383535</v>
      </c>
      <c r="AD20">
        <v>27.208191126279861</v>
      </c>
      <c r="AE20">
        <v>48.1</v>
      </c>
      <c r="AF20">
        <v>71.160810810810801</v>
      </c>
      <c r="AG20">
        <v>85.938666666666677</v>
      </c>
      <c r="AH20">
        <v>80</v>
      </c>
      <c r="AI20">
        <v>42.3</v>
      </c>
      <c r="AJ20">
        <v>42</v>
      </c>
      <c r="AK20">
        <v>70.021144842168866</v>
      </c>
      <c r="AL20">
        <v>75</v>
      </c>
      <c r="AM20">
        <v>67</v>
      </c>
      <c r="AN20">
        <v>58.3</v>
      </c>
      <c r="AO20">
        <v>68.3</v>
      </c>
      <c r="AP20">
        <v>73.5</v>
      </c>
      <c r="AQ20">
        <v>0</v>
      </c>
      <c r="AR20">
        <v>0</v>
      </c>
      <c r="AS20">
        <v>0</v>
      </c>
      <c r="AT20">
        <v>60.6</v>
      </c>
      <c r="AU20">
        <v>18.3</v>
      </c>
      <c r="AV20">
        <v>25.336405529953918</v>
      </c>
      <c r="AW20">
        <v>48.764227642276424</v>
      </c>
      <c r="AX20">
        <v>39.628571428571426</v>
      </c>
    </row>
    <row r="21" spans="1:50" x14ac:dyDescent="0.25">
      <c r="A21">
        <v>4</v>
      </c>
      <c r="B21" t="s">
        <v>530</v>
      </c>
      <c r="C21">
        <v>20</v>
      </c>
      <c r="D21" t="s">
        <v>15252</v>
      </c>
      <c r="E21">
        <v>100114</v>
      </c>
      <c r="F21" t="s">
        <v>8606</v>
      </c>
      <c r="G21">
        <v>100114001</v>
      </c>
      <c r="H21" t="s">
        <v>15252</v>
      </c>
      <c r="I21">
        <v>1</v>
      </c>
      <c r="J21">
        <v>119.4</v>
      </c>
      <c r="K21">
        <v>124</v>
      </c>
      <c r="L21">
        <v>124</v>
      </c>
      <c r="M21">
        <v>133.1</v>
      </c>
      <c r="N21">
        <v>146.19999999999999</v>
      </c>
      <c r="O21">
        <v>84.3</v>
      </c>
      <c r="P21">
        <v>141</v>
      </c>
      <c r="Q21">
        <v>141.4</v>
      </c>
      <c r="R21">
        <v>158.80000000000001</v>
      </c>
      <c r="S21">
        <v>155.69999999999999</v>
      </c>
      <c r="T21">
        <v>168.8</v>
      </c>
      <c r="U21">
        <v>189.1</v>
      </c>
      <c r="V21">
        <v>220</v>
      </c>
      <c r="W21">
        <v>158.9</v>
      </c>
      <c r="X21">
        <v>230.31369230769229</v>
      </c>
      <c r="Y21">
        <v>0</v>
      </c>
      <c r="Z21">
        <v>199.49680485007374</v>
      </c>
      <c r="AA21">
        <v>175.71633298806705</v>
      </c>
      <c r="AB21">
        <v>159.30852428964255</v>
      </c>
      <c r="AC21">
        <v>215.74948923463776</v>
      </c>
      <c r="AD21">
        <v>183.2365269461078</v>
      </c>
      <c r="AE21">
        <v>184.50085470085472</v>
      </c>
      <c r="AF21">
        <v>220.20369127516776</v>
      </c>
      <c r="AG21">
        <v>204.2828413284133</v>
      </c>
      <c r="AH21">
        <v>203</v>
      </c>
      <c r="AI21">
        <v>214.8</v>
      </c>
      <c r="AJ21">
        <v>215.5</v>
      </c>
      <c r="AK21">
        <v>174.26408798813642</v>
      </c>
      <c r="AL21">
        <v>190</v>
      </c>
      <c r="AM21">
        <v>172.2</v>
      </c>
      <c r="AN21">
        <v>229.4</v>
      </c>
      <c r="AO21">
        <v>235.4</v>
      </c>
      <c r="AP21">
        <v>220.2</v>
      </c>
      <c r="AQ21">
        <v>203.70432012241562</v>
      </c>
      <c r="AR21">
        <v>215</v>
      </c>
      <c r="AS21">
        <v>231.5</v>
      </c>
      <c r="AT21">
        <v>242.3</v>
      </c>
      <c r="AU21">
        <v>248.6</v>
      </c>
      <c r="AV21">
        <v>283.78922166817893</v>
      </c>
      <c r="AW21">
        <v>299.21458117890381</v>
      </c>
      <c r="AX21">
        <v>272.54929577464787</v>
      </c>
    </row>
    <row r="22" spans="1:50" x14ac:dyDescent="0.25">
      <c r="A22">
        <v>4</v>
      </c>
      <c r="B22" t="s">
        <v>530</v>
      </c>
      <c r="C22">
        <v>21</v>
      </c>
      <c r="D22" t="s">
        <v>24635</v>
      </c>
      <c r="E22">
        <v>100110</v>
      </c>
      <c r="F22" t="s">
        <v>8269</v>
      </c>
      <c r="G22">
        <v>100110002</v>
      </c>
      <c r="H22" t="s">
        <v>14514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5.510863211021964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530</v>
      </c>
      <c r="C23">
        <v>22</v>
      </c>
      <c r="D23" t="s">
        <v>24636</v>
      </c>
      <c r="E23">
        <v>100110</v>
      </c>
      <c r="F23" t="s">
        <v>8269</v>
      </c>
      <c r="G23">
        <v>100110002</v>
      </c>
      <c r="H23" t="s">
        <v>14514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530</v>
      </c>
      <c r="C24">
        <v>23</v>
      </c>
      <c r="D24" t="s">
        <v>24637</v>
      </c>
      <c r="E24">
        <v>100110</v>
      </c>
      <c r="F24" t="s">
        <v>8269</v>
      </c>
      <c r="G24">
        <v>100110002</v>
      </c>
      <c r="H24" t="s">
        <v>14514</v>
      </c>
      <c r="I24">
        <v>1</v>
      </c>
      <c r="J24">
        <v>10.5</v>
      </c>
      <c r="K24">
        <v>12.5</v>
      </c>
      <c r="L24">
        <v>12.5</v>
      </c>
      <c r="M24">
        <v>7.5</v>
      </c>
      <c r="N24">
        <v>12.8</v>
      </c>
      <c r="O24">
        <v>10.3</v>
      </c>
      <c r="P24">
        <v>9.4</v>
      </c>
      <c r="Q24">
        <v>8.3000000000000007</v>
      </c>
      <c r="R24">
        <v>12.1</v>
      </c>
      <c r="S24">
        <v>13</v>
      </c>
      <c r="T24">
        <v>9.1999999999999993</v>
      </c>
      <c r="U24">
        <v>10.8</v>
      </c>
      <c r="V24">
        <v>13.3</v>
      </c>
      <c r="W24">
        <v>10.199999999999999</v>
      </c>
      <c r="X24">
        <v>11.199152542372881</v>
      </c>
      <c r="Y24">
        <v>0</v>
      </c>
      <c r="Z24">
        <v>10.980821917808219</v>
      </c>
      <c r="AA24">
        <v>5.99755451395965</v>
      </c>
      <c r="AB24">
        <v>8.4655414908579463</v>
      </c>
      <c r="AC24">
        <v>9.5189873417721511</v>
      </c>
      <c r="AD24">
        <v>7.0311614730878187</v>
      </c>
      <c r="AE24">
        <v>15.9</v>
      </c>
      <c r="AF24">
        <v>11.191549295774648</v>
      </c>
      <c r="AG24">
        <v>14</v>
      </c>
      <c r="AH24">
        <v>13</v>
      </c>
      <c r="AI24">
        <v>8.8000000000000007</v>
      </c>
      <c r="AJ24">
        <v>12.3</v>
      </c>
      <c r="AK24">
        <v>13.242309021776705</v>
      </c>
      <c r="AL24">
        <v>17</v>
      </c>
      <c r="AM24">
        <v>13.2</v>
      </c>
      <c r="AN24">
        <v>13.2</v>
      </c>
      <c r="AO24">
        <v>13.2</v>
      </c>
      <c r="AP24">
        <v>0</v>
      </c>
      <c r="AQ24">
        <v>0</v>
      </c>
      <c r="AR24">
        <v>6.9</v>
      </c>
      <c r="AS24">
        <v>0</v>
      </c>
      <c r="AT24">
        <v>8.8000000000000007</v>
      </c>
      <c r="AU24">
        <v>2.2000000000000002</v>
      </c>
      <c r="AV24">
        <v>8.1848696645669339</v>
      </c>
      <c r="AW24">
        <v>0</v>
      </c>
      <c r="AX24">
        <v>0</v>
      </c>
    </row>
    <row r="25" spans="1:50" x14ac:dyDescent="0.25">
      <c r="A25">
        <v>4</v>
      </c>
      <c r="B25" t="s">
        <v>530</v>
      </c>
      <c r="C25">
        <v>24</v>
      </c>
      <c r="D25" t="s">
        <v>13826</v>
      </c>
      <c r="E25">
        <v>100113</v>
      </c>
      <c r="F25" t="s">
        <v>8570</v>
      </c>
      <c r="G25">
        <v>100113003</v>
      </c>
      <c r="H25" t="s">
        <v>13826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4</v>
      </c>
      <c r="B26" t="s">
        <v>530</v>
      </c>
      <c r="C26">
        <v>25</v>
      </c>
      <c r="D26" t="s">
        <v>8637</v>
      </c>
      <c r="E26">
        <v>100114</v>
      </c>
      <c r="F26" t="s">
        <v>8606</v>
      </c>
      <c r="G26">
        <v>100114011</v>
      </c>
      <c r="H26" t="s">
        <v>8637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4</v>
      </c>
      <c r="B27" t="s">
        <v>530</v>
      </c>
      <c r="C27">
        <v>26</v>
      </c>
      <c r="D27" t="s">
        <v>8571</v>
      </c>
      <c r="E27">
        <v>100113</v>
      </c>
      <c r="F27" t="s">
        <v>8570</v>
      </c>
      <c r="G27">
        <v>100113005</v>
      </c>
      <c r="H27" t="s">
        <v>8571</v>
      </c>
      <c r="I27">
        <v>1</v>
      </c>
      <c r="J27">
        <v>24.81</v>
      </c>
      <c r="K27">
        <v>21.75</v>
      </c>
      <c r="L27">
        <v>22.85</v>
      </c>
      <c r="M27">
        <v>24.89</v>
      </c>
      <c r="N27">
        <v>25.02</v>
      </c>
      <c r="O27">
        <v>26.61</v>
      </c>
      <c r="P27">
        <v>28.23</v>
      </c>
      <c r="Q27">
        <v>29.24</v>
      </c>
      <c r="R27">
        <v>25.58</v>
      </c>
      <c r="S27">
        <v>25.08</v>
      </c>
      <c r="T27">
        <v>27.08</v>
      </c>
      <c r="U27">
        <v>26.3</v>
      </c>
      <c r="V27">
        <v>29.35</v>
      </c>
      <c r="W27">
        <v>26.41</v>
      </c>
      <c r="X27">
        <v>24.874747474747473</v>
      </c>
      <c r="Y27">
        <v>25.793463414634147</v>
      </c>
      <c r="Z27">
        <v>28.555555555555557</v>
      </c>
      <c r="AA27">
        <v>25.159362549800797</v>
      </c>
      <c r="AB27">
        <v>24.903614457831324</v>
      </c>
      <c r="AC27">
        <v>23.696428571428569</v>
      </c>
      <c r="AD27">
        <v>12.603053435114504</v>
      </c>
      <c r="AE27">
        <v>28.916666666666664</v>
      </c>
      <c r="AF27">
        <v>21</v>
      </c>
      <c r="AG27">
        <v>17.322222222222223</v>
      </c>
      <c r="AH27">
        <v>28</v>
      </c>
      <c r="AI27">
        <v>27.3</v>
      </c>
      <c r="AJ27">
        <v>31.5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4</v>
      </c>
      <c r="B28" t="s">
        <v>530</v>
      </c>
      <c r="C28">
        <v>27</v>
      </c>
      <c r="D28" t="s">
        <v>24612</v>
      </c>
      <c r="E28">
        <v>100112</v>
      </c>
      <c r="F28" t="s">
        <v>8326</v>
      </c>
      <c r="G28">
        <v>100112020</v>
      </c>
      <c r="H28" t="s">
        <v>8402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4</v>
      </c>
      <c r="B29" t="s">
        <v>530</v>
      </c>
      <c r="C29">
        <v>28</v>
      </c>
      <c r="D29" t="s">
        <v>24638</v>
      </c>
      <c r="E29">
        <v>100111</v>
      </c>
      <c r="F29" t="s">
        <v>8285</v>
      </c>
      <c r="G29">
        <v>100111002</v>
      </c>
      <c r="H29" t="s">
        <v>14519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7.2469493921722776</v>
      </c>
      <c r="AW29">
        <v>0</v>
      </c>
      <c r="AX29">
        <v>0</v>
      </c>
    </row>
    <row r="30" spans="1:50" x14ac:dyDescent="0.25">
      <c r="A30">
        <v>4</v>
      </c>
      <c r="B30" t="s">
        <v>530</v>
      </c>
      <c r="C30">
        <v>29</v>
      </c>
      <c r="D30" t="s">
        <v>24639</v>
      </c>
      <c r="E30">
        <v>100111</v>
      </c>
      <c r="F30" t="s">
        <v>8285</v>
      </c>
      <c r="G30">
        <v>100111002</v>
      </c>
      <c r="H30" t="s">
        <v>14519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28.482824825735939</v>
      </c>
      <c r="AR30">
        <v>8</v>
      </c>
      <c r="AS30">
        <v>6.3</v>
      </c>
      <c r="AT30">
        <v>20.5</v>
      </c>
      <c r="AU30">
        <v>3.1</v>
      </c>
      <c r="AV30">
        <v>3.2025860982637524</v>
      </c>
      <c r="AW30">
        <v>8.432835820895523</v>
      </c>
      <c r="AX30">
        <v>0</v>
      </c>
    </row>
    <row r="31" spans="1:50" x14ac:dyDescent="0.25">
      <c r="A31">
        <v>4</v>
      </c>
      <c r="B31" t="s">
        <v>530</v>
      </c>
      <c r="C31">
        <v>30</v>
      </c>
      <c r="D31" t="s">
        <v>24640</v>
      </c>
      <c r="E31">
        <v>100111</v>
      </c>
      <c r="F31" t="s">
        <v>8285</v>
      </c>
      <c r="G31">
        <v>100111002</v>
      </c>
      <c r="H31" t="s">
        <v>14519</v>
      </c>
      <c r="I31">
        <v>1</v>
      </c>
      <c r="J31">
        <v>14.1</v>
      </c>
      <c r="K31">
        <v>15.6</v>
      </c>
      <c r="L31">
        <v>19.5</v>
      </c>
      <c r="M31">
        <v>16.8</v>
      </c>
      <c r="N31">
        <v>19.600000000000001</v>
      </c>
      <c r="O31">
        <v>11.5</v>
      </c>
      <c r="P31">
        <v>23.7</v>
      </c>
      <c r="Q31">
        <v>25.3</v>
      </c>
      <c r="R31">
        <v>24.1</v>
      </c>
      <c r="S31">
        <v>32.6</v>
      </c>
      <c r="T31">
        <v>26.8</v>
      </c>
      <c r="U31">
        <v>29.8</v>
      </c>
      <c r="V31">
        <v>36.200000000000003</v>
      </c>
      <c r="W31">
        <v>25.2</v>
      </c>
      <c r="X31">
        <v>17.476885644768856</v>
      </c>
      <c r="Y31">
        <v>0</v>
      </c>
      <c r="Z31">
        <v>24.000778210116728</v>
      </c>
      <c r="AA31">
        <v>19.508164927659905</v>
      </c>
      <c r="AB31">
        <v>26.161348046525497</v>
      </c>
      <c r="AC31">
        <v>30.030052264808361</v>
      </c>
      <c r="AD31">
        <v>18.70314253647587</v>
      </c>
      <c r="AE31">
        <v>40.404568527918777</v>
      </c>
      <c r="AF31">
        <v>30.53579766536965</v>
      </c>
      <c r="AG31">
        <v>42.144386422976503</v>
      </c>
      <c r="AH31">
        <v>40</v>
      </c>
      <c r="AI31">
        <v>42.3</v>
      </c>
      <c r="AJ31">
        <v>31.6</v>
      </c>
      <c r="AK31">
        <v>27.856371183260364</v>
      </c>
      <c r="AL31">
        <v>38.1</v>
      </c>
      <c r="AM31">
        <v>38</v>
      </c>
      <c r="AN31">
        <v>44.3</v>
      </c>
      <c r="AO31">
        <v>24</v>
      </c>
      <c r="AP31">
        <v>28.5</v>
      </c>
      <c r="AQ31">
        <v>0</v>
      </c>
      <c r="AR31">
        <v>0</v>
      </c>
      <c r="AS31">
        <v>0</v>
      </c>
      <c r="AT31">
        <v>0</v>
      </c>
      <c r="AU31">
        <v>3.1</v>
      </c>
      <c r="AV31">
        <v>3.8987854251012144</v>
      </c>
      <c r="AW31">
        <v>8.432835820895523</v>
      </c>
      <c r="AX31">
        <v>0</v>
      </c>
    </row>
    <row r="32" spans="1:50" x14ac:dyDescent="0.25">
      <c r="A32">
        <v>4</v>
      </c>
      <c r="B32" t="s">
        <v>530</v>
      </c>
      <c r="C32">
        <v>31</v>
      </c>
      <c r="D32" t="s">
        <v>8321</v>
      </c>
      <c r="E32">
        <v>100111</v>
      </c>
      <c r="F32" t="s">
        <v>8285</v>
      </c>
      <c r="G32">
        <v>100111012</v>
      </c>
      <c r="H32" t="s">
        <v>8321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5</v>
      </c>
      <c r="B33" t="s">
        <v>548</v>
      </c>
      <c r="C33">
        <v>1</v>
      </c>
      <c r="D33" t="s">
        <v>24611</v>
      </c>
      <c r="E33">
        <v>100112</v>
      </c>
      <c r="F33" t="s">
        <v>8326</v>
      </c>
      <c r="G33">
        <v>100112010</v>
      </c>
      <c r="H33" t="s">
        <v>8352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5</v>
      </c>
      <c r="B34" t="s">
        <v>548</v>
      </c>
      <c r="C34">
        <v>2</v>
      </c>
      <c r="D34" t="s">
        <v>15237</v>
      </c>
      <c r="E34">
        <v>100111</v>
      </c>
      <c r="F34" t="s">
        <v>8285</v>
      </c>
      <c r="G34">
        <v>100111001</v>
      </c>
      <c r="H34" t="s">
        <v>15237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548</v>
      </c>
      <c r="C35">
        <v>3</v>
      </c>
      <c r="D35" t="s">
        <v>24622</v>
      </c>
      <c r="E35">
        <v>100110</v>
      </c>
      <c r="F35" t="s">
        <v>8269</v>
      </c>
      <c r="G35">
        <v>100110006</v>
      </c>
      <c r="H35" t="s">
        <v>8275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15</v>
      </c>
      <c r="AT35">
        <v>6.2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548</v>
      </c>
      <c r="C36">
        <v>4</v>
      </c>
      <c r="D36" t="s">
        <v>8286</v>
      </c>
      <c r="E36">
        <v>100111</v>
      </c>
      <c r="F36" t="s">
        <v>8285</v>
      </c>
      <c r="G36">
        <v>100111005</v>
      </c>
      <c r="H36" t="s">
        <v>8286</v>
      </c>
      <c r="I36">
        <v>1</v>
      </c>
      <c r="J36">
        <v>0</v>
      </c>
      <c r="K36">
        <v>13</v>
      </c>
      <c r="L36">
        <v>16</v>
      </c>
      <c r="M36">
        <v>16</v>
      </c>
      <c r="N36">
        <v>0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>
        <v>0</v>
      </c>
      <c r="Z36">
        <v>43.898113207547169</v>
      </c>
      <c r="AA36">
        <v>17.055389628020635</v>
      </c>
      <c r="AB36">
        <v>30.004651162790701</v>
      </c>
      <c r="AC36">
        <v>0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>
        <v>0</v>
      </c>
      <c r="AP36">
        <v>30</v>
      </c>
      <c r="AQ36">
        <v>31.269841347241119</v>
      </c>
      <c r="AR36">
        <v>10.3</v>
      </c>
      <c r="AS36">
        <v>0</v>
      </c>
      <c r="AT36">
        <v>20.8</v>
      </c>
      <c r="AU36">
        <v>30</v>
      </c>
      <c r="AV36">
        <v>0</v>
      </c>
      <c r="AW36">
        <v>10.022857142857141</v>
      </c>
      <c r="AX36">
        <v>0</v>
      </c>
    </row>
    <row r="37" spans="1:50" x14ac:dyDescent="0.25">
      <c r="A37">
        <v>5</v>
      </c>
      <c r="B37" t="s">
        <v>548</v>
      </c>
      <c r="C37">
        <v>5</v>
      </c>
      <c r="D37" t="s">
        <v>24624</v>
      </c>
      <c r="E37">
        <v>100111</v>
      </c>
      <c r="F37" t="s">
        <v>8285</v>
      </c>
      <c r="G37">
        <v>100111004</v>
      </c>
      <c r="H37" t="s">
        <v>13117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548</v>
      </c>
      <c r="C38">
        <v>6</v>
      </c>
      <c r="D38" t="s">
        <v>24625</v>
      </c>
      <c r="E38">
        <v>100111</v>
      </c>
      <c r="F38" t="s">
        <v>8285</v>
      </c>
      <c r="G38">
        <v>100111004</v>
      </c>
      <c r="H38" t="s">
        <v>13117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3</v>
      </c>
      <c r="AS38">
        <v>0</v>
      </c>
      <c r="AT38">
        <v>7.1</v>
      </c>
      <c r="AU38">
        <v>0</v>
      </c>
      <c r="AV38">
        <v>50.9</v>
      </c>
      <c r="AW38">
        <v>0</v>
      </c>
      <c r="AX38">
        <v>0</v>
      </c>
    </row>
    <row r="39" spans="1:50" x14ac:dyDescent="0.25">
      <c r="A39">
        <v>5</v>
      </c>
      <c r="B39" t="s">
        <v>548</v>
      </c>
      <c r="C39">
        <v>7</v>
      </c>
      <c r="D39" t="s">
        <v>24626</v>
      </c>
      <c r="E39">
        <v>100111</v>
      </c>
      <c r="F39" t="s">
        <v>8285</v>
      </c>
      <c r="G39">
        <v>100111004</v>
      </c>
      <c r="H39" t="s">
        <v>13117</v>
      </c>
      <c r="I39">
        <v>1</v>
      </c>
      <c r="J39">
        <v>22.2</v>
      </c>
      <c r="K39">
        <v>24.5</v>
      </c>
      <c r="L39">
        <v>27</v>
      </c>
      <c r="M39">
        <v>20.399999999999999</v>
      </c>
      <c r="N39">
        <v>22.2</v>
      </c>
      <c r="O39">
        <v>20.6</v>
      </c>
      <c r="P39">
        <v>12.4</v>
      </c>
      <c r="Q39">
        <v>19.100000000000001</v>
      </c>
      <c r="R39">
        <v>19.7</v>
      </c>
      <c r="S39">
        <v>12.1</v>
      </c>
      <c r="T39">
        <v>23</v>
      </c>
      <c r="U39">
        <v>24.2</v>
      </c>
      <c r="V39">
        <v>16</v>
      </c>
      <c r="W39">
        <v>19.600000000000001</v>
      </c>
      <c r="X39">
        <v>30.583333333333332</v>
      </c>
      <c r="Y39">
        <v>0</v>
      </c>
      <c r="Z39">
        <v>23.606707317073166</v>
      </c>
      <c r="AA39">
        <v>13.188669438669438</v>
      </c>
      <c r="AB39">
        <v>19.341853035143771</v>
      </c>
      <c r="AC39">
        <v>0</v>
      </c>
      <c r="AD39">
        <v>0</v>
      </c>
      <c r="AE39">
        <v>22.4</v>
      </c>
      <c r="AF39">
        <v>34.28</v>
      </c>
      <c r="AG39">
        <v>15</v>
      </c>
      <c r="AH39">
        <v>25.2</v>
      </c>
      <c r="AI39">
        <v>0</v>
      </c>
      <c r="AJ39">
        <v>25</v>
      </c>
      <c r="AK39">
        <v>22.160621761658032</v>
      </c>
      <c r="AL39">
        <v>24.2</v>
      </c>
      <c r="AM39">
        <v>22.3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7.1</v>
      </c>
      <c r="AU39">
        <v>0</v>
      </c>
      <c r="AV39">
        <v>50.9</v>
      </c>
      <c r="AW39">
        <v>0</v>
      </c>
      <c r="AX39">
        <v>0</v>
      </c>
    </row>
    <row r="40" spans="1:50" x14ac:dyDescent="0.25">
      <c r="A40">
        <v>5</v>
      </c>
      <c r="B40" t="s">
        <v>548</v>
      </c>
      <c r="C40">
        <v>8</v>
      </c>
      <c r="D40" t="s">
        <v>8291</v>
      </c>
      <c r="E40">
        <v>100111</v>
      </c>
      <c r="F40" t="s">
        <v>8285</v>
      </c>
      <c r="G40">
        <v>100111006</v>
      </c>
      <c r="H40" t="s">
        <v>8291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5</v>
      </c>
      <c r="B41" t="s">
        <v>548</v>
      </c>
      <c r="C41">
        <v>9</v>
      </c>
      <c r="D41" t="s">
        <v>24627</v>
      </c>
      <c r="E41">
        <v>100112</v>
      </c>
      <c r="F41" t="s">
        <v>8326</v>
      </c>
      <c r="G41">
        <v>100112022</v>
      </c>
      <c r="H41" t="s">
        <v>8412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548</v>
      </c>
      <c r="C42">
        <v>10</v>
      </c>
      <c r="D42" t="s">
        <v>24628</v>
      </c>
      <c r="E42">
        <v>100110</v>
      </c>
      <c r="F42" t="s">
        <v>8269</v>
      </c>
      <c r="G42">
        <v>100110005</v>
      </c>
      <c r="H42" t="s">
        <v>8270</v>
      </c>
      <c r="I42">
        <v>1</v>
      </c>
      <c r="J42">
        <v>4.0999999999999996</v>
      </c>
      <c r="K42">
        <v>3.2</v>
      </c>
      <c r="L42">
        <v>0</v>
      </c>
      <c r="M42">
        <v>0</v>
      </c>
      <c r="N42">
        <v>0</v>
      </c>
      <c r="O42">
        <v>13.1</v>
      </c>
      <c r="P42">
        <v>3.3</v>
      </c>
      <c r="Q42">
        <v>16.2</v>
      </c>
      <c r="R42">
        <v>9.1999999999999993</v>
      </c>
      <c r="S42">
        <v>6.2</v>
      </c>
      <c r="T42">
        <v>5.8</v>
      </c>
      <c r="U42">
        <v>5.7</v>
      </c>
      <c r="V42">
        <v>11.9</v>
      </c>
      <c r="W42">
        <v>7.5</v>
      </c>
      <c r="X42">
        <v>7.7350000000000003</v>
      </c>
      <c r="Y42">
        <v>0</v>
      </c>
      <c r="Z42">
        <v>8.1715210355987047</v>
      </c>
      <c r="AA42">
        <v>6.5420200462606015</v>
      </c>
      <c r="AB42">
        <v>10.465053763440862</v>
      </c>
      <c r="AC42">
        <v>0</v>
      </c>
      <c r="AD42">
        <v>13.246170678336981</v>
      </c>
      <c r="AE42">
        <v>10.851898734177215</v>
      </c>
      <c r="AF42">
        <v>12.034177215189874</v>
      </c>
      <c r="AG42">
        <v>6.333333333333333</v>
      </c>
      <c r="AH42">
        <v>6.1</v>
      </c>
      <c r="AI42">
        <v>0</v>
      </c>
      <c r="AJ42">
        <v>3.5</v>
      </c>
      <c r="AK42">
        <v>89.582637729549248</v>
      </c>
      <c r="AL42">
        <v>7.9</v>
      </c>
      <c r="AM42">
        <v>11.3</v>
      </c>
      <c r="AN42">
        <v>15.2</v>
      </c>
      <c r="AO42">
        <v>6.3</v>
      </c>
      <c r="AP42">
        <v>5.4</v>
      </c>
      <c r="AQ42">
        <v>9.3066294197596697</v>
      </c>
      <c r="AR42">
        <v>5.8</v>
      </c>
      <c r="AS42">
        <v>0</v>
      </c>
      <c r="AT42">
        <v>1.9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5</v>
      </c>
      <c r="B43" t="s">
        <v>548</v>
      </c>
      <c r="C43">
        <v>11</v>
      </c>
      <c r="D43" t="s">
        <v>24629</v>
      </c>
      <c r="E43">
        <v>100110</v>
      </c>
      <c r="F43" t="s">
        <v>8269</v>
      </c>
      <c r="G43">
        <v>100110003</v>
      </c>
      <c r="H43" t="s">
        <v>13811</v>
      </c>
      <c r="I43">
        <v>1</v>
      </c>
      <c r="J43">
        <v>1.4</v>
      </c>
      <c r="K43">
        <v>1</v>
      </c>
      <c r="L43">
        <v>5</v>
      </c>
      <c r="M43">
        <v>0</v>
      </c>
      <c r="N43">
        <v>1</v>
      </c>
      <c r="O43">
        <v>5.6</v>
      </c>
      <c r="P43">
        <v>4.8</v>
      </c>
      <c r="Q43">
        <v>8.6999999999999993</v>
      </c>
      <c r="R43">
        <v>8.9</v>
      </c>
      <c r="S43">
        <v>3.5</v>
      </c>
      <c r="T43">
        <v>1.5</v>
      </c>
      <c r="U43">
        <v>1.6</v>
      </c>
      <c r="V43">
        <v>10.9</v>
      </c>
      <c r="W43">
        <v>7.2</v>
      </c>
      <c r="X43">
        <v>9.1999999999999993</v>
      </c>
      <c r="Y43">
        <v>0</v>
      </c>
      <c r="Z43">
        <v>0</v>
      </c>
      <c r="AA43">
        <v>3.6842105263157894</v>
      </c>
      <c r="AB43">
        <v>0</v>
      </c>
      <c r="AC43">
        <v>0</v>
      </c>
      <c r="AD43">
        <v>4.0285714285714285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</v>
      </c>
      <c r="AK43">
        <v>54.666666666666671</v>
      </c>
      <c r="AL43">
        <v>5</v>
      </c>
      <c r="AM43">
        <v>0</v>
      </c>
      <c r="AN43">
        <v>0</v>
      </c>
      <c r="AO43">
        <v>0</v>
      </c>
      <c r="AP43">
        <v>0</v>
      </c>
      <c r="AQ43">
        <v>3.1170213122453609</v>
      </c>
      <c r="AR43">
        <v>6.6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548</v>
      </c>
      <c r="C44">
        <v>12</v>
      </c>
      <c r="D44" t="s">
        <v>24630</v>
      </c>
      <c r="E44">
        <v>100113</v>
      </c>
      <c r="F44" t="s">
        <v>8570</v>
      </c>
      <c r="G44">
        <v>100113001</v>
      </c>
      <c r="H44" t="s">
        <v>15247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5</v>
      </c>
      <c r="B45" t="s">
        <v>548</v>
      </c>
      <c r="C45">
        <v>13</v>
      </c>
      <c r="D45" t="s">
        <v>24682</v>
      </c>
      <c r="E45">
        <v>100113</v>
      </c>
      <c r="F45" t="s">
        <v>8570</v>
      </c>
      <c r="G45">
        <v>100113001</v>
      </c>
      <c r="H45" t="s">
        <v>15247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548</v>
      </c>
      <c r="C46">
        <v>14</v>
      </c>
      <c r="D46" t="s">
        <v>24683</v>
      </c>
      <c r="E46">
        <v>100113</v>
      </c>
      <c r="F46" t="s">
        <v>8570</v>
      </c>
      <c r="G46">
        <v>100113001</v>
      </c>
      <c r="H46" t="s">
        <v>15247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548</v>
      </c>
      <c r="C47">
        <v>15</v>
      </c>
      <c r="D47" t="s">
        <v>24631</v>
      </c>
      <c r="E47">
        <v>100113</v>
      </c>
      <c r="F47" t="s">
        <v>8570</v>
      </c>
      <c r="G47">
        <v>100113001</v>
      </c>
      <c r="H47" t="s">
        <v>15247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548</v>
      </c>
      <c r="C48">
        <v>19</v>
      </c>
      <c r="D48" t="s">
        <v>14529</v>
      </c>
      <c r="E48">
        <v>100113</v>
      </c>
      <c r="F48" t="s">
        <v>8570</v>
      </c>
      <c r="G48">
        <v>100113002</v>
      </c>
      <c r="H48" t="s">
        <v>14529</v>
      </c>
      <c r="I48">
        <v>1</v>
      </c>
      <c r="J48">
        <v>17.600000000000001</v>
      </c>
      <c r="K48">
        <v>0</v>
      </c>
      <c r="L48">
        <v>20</v>
      </c>
      <c r="M48">
        <v>7</v>
      </c>
      <c r="N48">
        <v>0</v>
      </c>
      <c r="O48">
        <v>22.5</v>
      </c>
      <c r="P48">
        <v>11.8</v>
      </c>
      <c r="Q48">
        <v>23.6</v>
      </c>
      <c r="R48">
        <v>24.9</v>
      </c>
      <c r="S48">
        <v>21.8</v>
      </c>
      <c r="T48">
        <v>22.2</v>
      </c>
      <c r="U48">
        <v>23.2</v>
      </c>
      <c r="V48">
        <v>27.8</v>
      </c>
      <c r="W48">
        <v>26.2</v>
      </c>
      <c r="X48">
        <v>28.3</v>
      </c>
      <c r="Y48">
        <v>0</v>
      </c>
      <c r="Z48">
        <v>13.87218045112782</v>
      </c>
      <c r="AA48">
        <v>28.787878787878789</v>
      </c>
      <c r="AB48">
        <v>17.978260869565219</v>
      </c>
      <c r="AC48">
        <v>15.260869565217392</v>
      </c>
      <c r="AD48">
        <v>0</v>
      </c>
      <c r="AE48">
        <v>0</v>
      </c>
      <c r="AF48">
        <v>0</v>
      </c>
      <c r="AG48">
        <v>15</v>
      </c>
      <c r="AH48">
        <v>15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15</v>
      </c>
      <c r="AQ48">
        <v>0</v>
      </c>
      <c r="AR48">
        <v>15.6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548</v>
      </c>
      <c r="C49">
        <v>16</v>
      </c>
      <c r="D49" t="s">
        <v>24632</v>
      </c>
      <c r="E49">
        <v>100111</v>
      </c>
      <c r="F49" t="s">
        <v>8285</v>
      </c>
      <c r="G49">
        <v>100111003</v>
      </c>
      <c r="H49" t="s">
        <v>13816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143.30059317551101</v>
      </c>
      <c r="AR49">
        <v>121.39999999999999</v>
      </c>
      <c r="AS49">
        <v>138</v>
      </c>
      <c r="AT49">
        <v>141.69999999999999</v>
      </c>
      <c r="AU49">
        <v>141.69999999999999</v>
      </c>
      <c r="AV49">
        <v>143.04610142858232</v>
      </c>
      <c r="AW49">
        <v>124.25401929260448</v>
      </c>
      <c r="AX49">
        <v>7.7045101088646968</v>
      </c>
    </row>
    <row r="50" spans="1:50" x14ac:dyDescent="0.25">
      <c r="A50">
        <v>5</v>
      </c>
      <c r="B50" t="s">
        <v>548</v>
      </c>
      <c r="C50">
        <v>17</v>
      </c>
      <c r="D50" t="s">
        <v>24633</v>
      </c>
      <c r="E50">
        <v>100111</v>
      </c>
      <c r="F50" t="s">
        <v>8285</v>
      </c>
      <c r="G50">
        <v>100111003</v>
      </c>
      <c r="H50" t="s">
        <v>13816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29.711403735451086</v>
      </c>
      <c r="AR50">
        <v>43.900000000000006</v>
      </c>
      <c r="AS50">
        <v>43.9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5</v>
      </c>
      <c r="B51" t="s">
        <v>548</v>
      </c>
      <c r="C51">
        <v>18</v>
      </c>
      <c r="D51" t="s">
        <v>24634</v>
      </c>
      <c r="E51">
        <v>100111</v>
      </c>
      <c r="F51" t="s">
        <v>8285</v>
      </c>
      <c r="G51">
        <v>100111003</v>
      </c>
      <c r="H51" t="s">
        <v>13816</v>
      </c>
      <c r="I51">
        <v>1</v>
      </c>
      <c r="J51">
        <v>48</v>
      </c>
      <c r="K51">
        <v>49.6</v>
      </c>
      <c r="L51">
        <v>54.6</v>
      </c>
      <c r="M51">
        <v>46.2</v>
      </c>
      <c r="N51">
        <v>53.6</v>
      </c>
      <c r="O51">
        <v>44.2</v>
      </c>
      <c r="P51">
        <v>52.5</v>
      </c>
      <c r="Q51">
        <v>57.3</v>
      </c>
      <c r="R51">
        <v>56.3</v>
      </c>
      <c r="S51">
        <v>65.7</v>
      </c>
      <c r="T51">
        <v>56.1</v>
      </c>
      <c r="U51">
        <v>53.4</v>
      </c>
      <c r="V51">
        <v>52.4</v>
      </c>
      <c r="W51">
        <v>70.3</v>
      </c>
      <c r="X51">
        <v>76.505701754385967</v>
      </c>
      <c r="Y51">
        <v>0</v>
      </c>
      <c r="Z51">
        <v>88.955347871235716</v>
      </c>
      <c r="AA51">
        <v>73.993344425956735</v>
      </c>
      <c r="AB51">
        <v>97.858395144976399</v>
      </c>
      <c r="AC51">
        <v>84.65486155827432</v>
      </c>
      <c r="AD51">
        <v>106.36719576719578</v>
      </c>
      <c r="AE51">
        <v>74.823684210526324</v>
      </c>
      <c r="AF51">
        <v>114.12105263157895</v>
      </c>
      <c r="AG51">
        <v>56.610396039603962</v>
      </c>
      <c r="AH51">
        <v>60.4</v>
      </c>
      <c r="AI51">
        <v>105</v>
      </c>
      <c r="AJ51">
        <v>45.4</v>
      </c>
      <c r="AK51">
        <v>107.70385503641855</v>
      </c>
      <c r="AL51">
        <v>97.6</v>
      </c>
      <c r="AM51">
        <v>119.1</v>
      </c>
      <c r="AN51">
        <v>73.7</v>
      </c>
      <c r="AO51">
        <v>143.4</v>
      </c>
      <c r="AP51">
        <v>119.8</v>
      </c>
      <c r="AQ51">
        <v>0</v>
      </c>
      <c r="AR51">
        <v>0</v>
      </c>
      <c r="AS51">
        <v>0</v>
      </c>
      <c r="AT51">
        <v>141.69999999999999</v>
      </c>
      <c r="AU51">
        <v>141.69999999999999</v>
      </c>
      <c r="AV51">
        <v>143.04618689581096</v>
      </c>
      <c r="AW51">
        <v>124.25401929260448</v>
      </c>
      <c r="AX51">
        <v>7.7045101088646968</v>
      </c>
    </row>
    <row r="52" spans="1:50" x14ac:dyDescent="0.25">
      <c r="A52">
        <v>5</v>
      </c>
      <c r="B52" t="s">
        <v>548</v>
      </c>
      <c r="C52">
        <v>20</v>
      </c>
      <c r="D52" t="s">
        <v>15252</v>
      </c>
      <c r="E52">
        <v>100114</v>
      </c>
      <c r="F52" t="s">
        <v>8606</v>
      </c>
      <c r="G52">
        <v>100114001</v>
      </c>
      <c r="H52" t="s">
        <v>15252</v>
      </c>
      <c r="I52">
        <v>1</v>
      </c>
      <c r="J52">
        <v>88.4</v>
      </c>
      <c r="K52">
        <v>97.7</v>
      </c>
      <c r="L52">
        <v>107.5</v>
      </c>
      <c r="M52">
        <v>86</v>
      </c>
      <c r="N52">
        <v>126.5</v>
      </c>
      <c r="O52">
        <v>90.5</v>
      </c>
      <c r="P52">
        <v>109.8</v>
      </c>
      <c r="Q52">
        <v>136.6</v>
      </c>
      <c r="R52">
        <v>111.8</v>
      </c>
      <c r="S52">
        <v>123.3</v>
      </c>
      <c r="T52">
        <v>113.9</v>
      </c>
      <c r="U52">
        <v>121.5</v>
      </c>
      <c r="V52">
        <v>144</v>
      </c>
      <c r="W52">
        <v>109.2</v>
      </c>
      <c r="X52">
        <v>133.39910714285713</v>
      </c>
      <c r="Y52">
        <v>0</v>
      </c>
      <c r="Z52">
        <v>112.76810073452255</v>
      </c>
      <c r="AA52">
        <v>105.60540198354083</v>
      </c>
      <c r="AB52">
        <v>123.71152030217186</v>
      </c>
      <c r="AC52">
        <v>127.70383451059537</v>
      </c>
      <c r="AD52">
        <v>87.521596244131445</v>
      </c>
      <c r="AE52">
        <v>116.75067567567567</v>
      </c>
      <c r="AF52">
        <v>144.61283783783784</v>
      </c>
      <c r="AG52">
        <v>121.18067226890757</v>
      </c>
      <c r="AH52">
        <v>125</v>
      </c>
      <c r="AI52">
        <v>165</v>
      </c>
      <c r="AJ52">
        <v>167.5</v>
      </c>
      <c r="AK52">
        <v>93.375088133761878</v>
      </c>
      <c r="AL52">
        <v>136</v>
      </c>
      <c r="AM52">
        <v>137.80000000000001</v>
      </c>
      <c r="AN52">
        <v>263.3</v>
      </c>
      <c r="AO52">
        <v>208.2</v>
      </c>
      <c r="AP52">
        <v>112.6</v>
      </c>
      <c r="AQ52">
        <v>148.61034346434494</v>
      </c>
      <c r="AR52">
        <v>122.1</v>
      </c>
      <c r="AS52">
        <v>150.80000000000001</v>
      </c>
      <c r="AT52">
        <v>178.1</v>
      </c>
      <c r="AU52">
        <v>138.80000000000001</v>
      </c>
      <c r="AV52">
        <v>162.60056952992556</v>
      </c>
      <c r="AW52">
        <v>172.72248243559719</v>
      </c>
      <c r="AX52">
        <v>54.060428849902536</v>
      </c>
    </row>
    <row r="53" spans="1:50" x14ac:dyDescent="0.25">
      <c r="A53">
        <v>5</v>
      </c>
      <c r="B53" t="s">
        <v>548</v>
      </c>
      <c r="C53">
        <v>21</v>
      </c>
      <c r="D53" t="s">
        <v>24635</v>
      </c>
      <c r="E53">
        <v>100110</v>
      </c>
      <c r="F53" t="s">
        <v>8269</v>
      </c>
      <c r="G53">
        <v>100110002</v>
      </c>
      <c r="H53" t="s">
        <v>14514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8.7325678910102678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5</v>
      </c>
      <c r="B54" t="s">
        <v>548</v>
      </c>
      <c r="C54">
        <v>22</v>
      </c>
      <c r="D54" t="s">
        <v>24636</v>
      </c>
      <c r="E54">
        <v>100110</v>
      </c>
      <c r="F54" t="s">
        <v>8269</v>
      </c>
      <c r="G54">
        <v>100110002</v>
      </c>
      <c r="H54" t="s">
        <v>14514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5</v>
      </c>
      <c r="B55" t="s">
        <v>548</v>
      </c>
      <c r="C55">
        <v>23</v>
      </c>
      <c r="D55" t="s">
        <v>24637</v>
      </c>
      <c r="E55">
        <v>100110</v>
      </c>
      <c r="F55" t="s">
        <v>8269</v>
      </c>
      <c r="G55">
        <v>100110002</v>
      </c>
      <c r="H55" t="s">
        <v>14514</v>
      </c>
      <c r="I55">
        <v>1</v>
      </c>
      <c r="J55">
        <v>9.4</v>
      </c>
      <c r="K55">
        <v>14</v>
      </c>
      <c r="L55">
        <v>14</v>
      </c>
      <c r="M55">
        <v>10.1</v>
      </c>
      <c r="N55">
        <v>14.8</v>
      </c>
      <c r="O55">
        <v>11.5</v>
      </c>
      <c r="P55">
        <v>11.6</v>
      </c>
      <c r="Q55">
        <v>10.4</v>
      </c>
      <c r="R55">
        <v>13.1</v>
      </c>
      <c r="S55">
        <v>10.5</v>
      </c>
      <c r="T55">
        <v>12.8</v>
      </c>
      <c r="U55">
        <v>8.6999999999999993</v>
      </c>
      <c r="V55">
        <v>14.4</v>
      </c>
      <c r="W55">
        <v>11.1</v>
      </c>
      <c r="X55">
        <v>9.3475000000000001</v>
      </c>
      <c r="Y55">
        <v>0</v>
      </c>
      <c r="Z55">
        <v>9.5958702064896766</v>
      </c>
      <c r="AA55">
        <v>7.7303921568627443</v>
      </c>
      <c r="AB55">
        <v>11.138747884940779</v>
      </c>
      <c r="AC55">
        <v>5.9784313725490188</v>
      </c>
      <c r="AD55">
        <v>10.777301927194859</v>
      </c>
      <c r="AE55">
        <v>8.6328571428571426</v>
      </c>
      <c r="AF55">
        <v>13.641176470588237</v>
      </c>
      <c r="AG55">
        <v>17.05892857142857</v>
      </c>
      <c r="AH55">
        <v>15.9</v>
      </c>
      <c r="AI55">
        <v>15.8</v>
      </c>
      <c r="AJ55">
        <v>7.6</v>
      </c>
      <c r="AK55">
        <v>13.194130925507896</v>
      </c>
      <c r="AL55">
        <v>13.3</v>
      </c>
      <c r="AM55">
        <v>11.5</v>
      </c>
      <c r="AN55">
        <v>11.9</v>
      </c>
      <c r="AO55">
        <v>11.9</v>
      </c>
      <c r="AP55">
        <v>6</v>
      </c>
      <c r="AQ55">
        <v>0</v>
      </c>
      <c r="AR55">
        <v>7</v>
      </c>
      <c r="AS55">
        <v>16.5</v>
      </c>
      <c r="AT55">
        <v>11.5</v>
      </c>
      <c r="AU55">
        <v>5.8</v>
      </c>
      <c r="AV55">
        <v>5.8</v>
      </c>
      <c r="AW55">
        <v>0</v>
      </c>
      <c r="AX55">
        <v>15.3828125</v>
      </c>
    </row>
    <row r="56" spans="1:50" x14ac:dyDescent="0.25">
      <c r="A56">
        <v>5</v>
      </c>
      <c r="B56" t="s">
        <v>548</v>
      </c>
      <c r="C56">
        <v>24</v>
      </c>
      <c r="D56" t="s">
        <v>13826</v>
      </c>
      <c r="E56">
        <v>100113</v>
      </c>
      <c r="F56" t="s">
        <v>8570</v>
      </c>
      <c r="G56">
        <v>100113003</v>
      </c>
      <c r="H56" t="s">
        <v>13826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24.768115942028984</v>
      </c>
      <c r="AL56">
        <v>32</v>
      </c>
      <c r="AM56">
        <v>0</v>
      </c>
      <c r="AN56">
        <v>0</v>
      </c>
      <c r="AO56">
        <v>0</v>
      </c>
      <c r="AP56">
        <v>0</v>
      </c>
      <c r="AQ56">
        <v>21.26771653543307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5</v>
      </c>
      <c r="B57" t="s">
        <v>548</v>
      </c>
      <c r="C57">
        <v>25</v>
      </c>
      <c r="D57" t="s">
        <v>8637</v>
      </c>
      <c r="E57">
        <v>100114</v>
      </c>
      <c r="F57" t="s">
        <v>8606</v>
      </c>
      <c r="G57">
        <v>100114011</v>
      </c>
      <c r="H57" t="s">
        <v>8637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500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5</v>
      </c>
      <c r="B58" t="s">
        <v>548</v>
      </c>
      <c r="C58">
        <v>26</v>
      </c>
      <c r="D58" t="s">
        <v>8571</v>
      </c>
      <c r="E58">
        <v>100113</v>
      </c>
      <c r="F58" t="s">
        <v>8570</v>
      </c>
      <c r="G58">
        <v>100113005</v>
      </c>
      <c r="H58" t="s">
        <v>8571</v>
      </c>
      <c r="I58">
        <v>1</v>
      </c>
      <c r="J58">
        <v>18.96</v>
      </c>
      <c r="K58">
        <v>22.7</v>
      </c>
      <c r="L58">
        <v>27.22</v>
      </c>
      <c r="M58">
        <v>30.06</v>
      </c>
      <c r="N58">
        <v>26.9</v>
      </c>
      <c r="O58">
        <v>25.28</v>
      </c>
      <c r="P58">
        <v>28.99</v>
      </c>
      <c r="Q58">
        <v>30.73</v>
      </c>
      <c r="R58">
        <v>29.43</v>
      </c>
      <c r="S58">
        <v>27.05</v>
      </c>
      <c r="T58">
        <v>29.96</v>
      </c>
      <c r="U58">
        <v>30.55</v>
      </c>
      <c r="V58">
        <v>30.56</v>
      </c>
      <c r="W58">
        <v>27.92</v>
      </c>
      <c r="X58">
        <v>27.795370843989772</v>
      </c>
      <c r="Y58">
        <v>29.271299342105262</v>
      </c>
      <c r="Z58">
        <v>31.852546916890077</v>
      </c>
      <c r="AA58">
        <v>23.519052193403777</v>
      </c>
      <c r="AB58">
        <v>23.775467775467774</v>
      </c>
      <c r="AC58">
        <v>32.5</v>
      </c>
      <c r="AD58">
        <v>28</v>
      </c>
      <c r="AE58">
        <v>28.81666666666667</v>
      </c>
      <c r="AF58">
        <v>27.87916666666667</v>
      </c>
      <c r="AG58">
        <v>23.320588235294117</v>
      </c>
      <c r="AH58">
        <v>31.1</v>
      </c>
      <c r="AI58">
        <v>32.5</v>
      </c>
      <c r="AJ58">
        <v>32.299999999999997</v>
      </c>
      <c r="AK58">
        <v>26.700767263427107</v>
      </c>
      <c r="AL58">
        <v>25.8</v>
      </c>
      <c r="AM58">
        <v>33.9</v>
      </c>
      <c r="AN58">
        <v>28.9</v>
      </c>
      <c r="AO58">
        <v>20</v>
      </c>
      <c r="AP58">
        <v>29.2</v>
      </c>
      <c r="AQ58">
        <v>30.771367548563994</v>
      </c>
      <c r="AR58">
        <v>27.9</v>
      </c>
      <c r="AS58">
        <v>27.8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5</v>
      </c>
      <c r="B59" t="s">
        <v>548</v>
      </c>
      <c r="C59">
        <v>27</v>
      </c>
      <c r="D59" t="s">
        <v>24612</v>
      </c>
      <c r="E59">
        <v>100112</v>
      </c>
      <c r="F59" t="s">
        <v>8326</v>
      </c>
      <c r="G59">
        <v>100112020</v>
      </c>
      <c r="H59" t="s">
        <v>8402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460.09999999999997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901.47497797957101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5</v>
      </c>
      <c r="B60" t="s">
        <v>548</v>
      </c>
      <c r="C60">
        <v>28</v>
      </c>
      <c r="D60" t="s">
        <v>24638</v>
      </c>
      <c r="E60">
        <v>100111</v>
      </c>
      <c r="F60" t="s">
        <v>8285</v>
      </c>
      <c r="G60">
        <v>100111002</v>
      </c>
      <c r="H60" t="s">
        <v>14519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74.834630582692398</v>
      </c>
      <c r="AR60">
        <v>67.800000000000011</v>
      </c>
      <c r="AS60">
        <v>63</v>
      </c>
      <c r="AT60">
        <v>70.7</v>
      </c>
      <c r="AU60">
        <v>20.7</v>
      </c>
      <c r="AV60">
        <v>0</v>
      </c>
      <c r="AW60">
        <v>17.846625766871167</v>
      </c>
      <c r="AX60">
        <v>20.397849462365592</v>
      </c>
    </row>
    <row r="61" spans="1:50" x14ac:dyDescent="0.25">
      <c r="A61">
        <v>5</v>
      </c>
      <c r="B61" t="s">
        <v>548</v>
      </c>
      <c r="C61">
        <v>29</v>
      </c>
      <c r="D61" t="s">
        <v>24639</v>
      </c>
      <c r="E61">
        <v>100111</v>
      </c>
      <c r="F61" t="s">
        <v>8285</v>
      </c>
      <c r="G61">
        <v>100111002</v>
      </c>
      <c r="H61" t="s">
        <v>14519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40.232645235842398</v>
      </c>
      <c r="AR61">
        <v>29.400000000000002</v>
      </c>
      <c r="AS61">
        <v>47.3</v>
      </c>
      <c r="AT61">
        <v>49.3</v>
      </c>
      <c r="AU61">
        <v>35.4</v>
      </c>
      <c r="AV61">
        <v>49.532402679050413</v>
      </c>
      <c r="AW61">
        <v>64.478813559322035</v>
      </c>
      <c r="AX61">
        <v>2.6349905601006922</v>
      </c>
    </row>
    <row r="62" spans="1:50" x14ac:dyDescent="0.25">
      <c r="A62">
        <v>5</v>
      </c>
      <c r="B62" t="s">
        <v>548</v>
      </c>
      <c r="C62">
        <v>30</v>
      </c>
      <c r="D62" t="s">
        <v>24640</v>
      </c>
      <c r="E62">
        <v>100111</v>
      </c>
      <c r="F62" t="s">
        <v>8285</v>
      </c>
      <c r="G62">
        <v>100111002</v>
      </c>
      <c r="H62" t="s">
        <v>14519</v>
      </c>
      <c r="I62">
        <v>1</v>
      </c>
      <c r="J62">
        <v>22.5</v>
      </c>
      <c r="K62">
        <v>22.8</v>
      </c>
      <c r="L62">
        <v>27.4</v>
      </c>
      <c r="M62">
        <v>19.899999999999999</v>
      </c>
      <c r="N62">
        <v>25.5</v>
      </c>
      <c r="O62">
        <v>27.8</v>
      </c>
      <c r="P62">
        <v>35.4</v>
      </c>
      <c r="Q62">
        <v>35</v>
      </c>
      <c r="R62">
        <v>34.6</v>
      </c>
      <c r="S62">
        <v>30.9</v>
      </c>
      <c r="T62">
        <v>36.5</v>
      </c>
      <c r="U62">
        <v>30.6</v>
      </c>
      <c r="V62">
        <v>36.200000000000003</v>
      </c>
      <c r="W62">
        <v>31.6</v>
      </c>
      <c r="X62">
        <v>36.173968253968255</v>
      </c>
      <c r="Y62">
        <v>0</v>
      </c>
      <c r="Z62">
        <v>42.25823081429408</v>
      </c>
      <c r="AA62">
        <v>33.158183493266257</v>
      </c>
      <c r="AB62">
        <v>36.433138950331795</v>
      </c>
      <c r="AC62">
        <v>4.5927817500851207</v>
      </c>
      <c r="AD62">
        <v>40.56975741903706</v>
      </c>
      <c r="AE62">
        <v>37.303399433427764</v>
      </c>
      <c r="AF62">
        <v>38.806097560975608</v>
      </c>
      <c r="AG62">
        <v>46.146169560776301</v>
      </c>
      <c r="AH62">
        <v>47</v>
      </c>
      <c r="AI62">
        <v>42.9</v>
      </c>
      <c r="AJ62">
        <v>36.200000000000003</v>
      </c>
      <c r="AK62">
        <v>37.171085752643066</v>
      </c>
      <c r="AL62">
        <v>36.1</v>
      </c>
      <c r="AM62">
        <v>41</v>
      </c>
      <c r="AN62">
        <v>43</v>
      </c>
      <c r="AO62">
        <v>33.799999999999997</v>
      </c>
      <c r="AP62">
        <v>52.4</v>
      </c>
      <c r="AQ62">
        <v>0</v>
      </c>
      <c r="AR62">
        <v>0</v>
      </c>
      <c r="AS62">
        <v>0</v>
      </c>
      <c r="AT62">
        <v>0</v>
      </c>
      <c r="AU62">
        <v>33.081768459434819</v>
      </c>
      <c r="AV62">
        <v>49.532550171316693</v>
      </c>
      <c r="AW62">
        <v>52.508661417322827</v>
      </c>
      <c r="AX62">
        <v>3.6171224732461353</v>
      </c>
    </row>
    <row r="63" spans="1:50" x14ac:dyDescent="0.25">
      <c r="A63">
        <v>5</v>
      </c>
      <c r="B63" t="s">
        <v>548</v>
      </c>
      <c r="C63">
        <v>31</v>
      </c>
      <c r="D63" t="s">
        <v>8321</v>
      </c>
      <c r="E63">
        <v>100111</v>
      </c>
      <c r="F63" t="s">
        <v>8285</v>
      </c>
      <c r="G63">
        <v>100111012</v>
      </c>
      <c r="H63" t="s">
        <v>8321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1199</v>
      </c>
      <c r="C64">
        <v>1</v>
      </c>
      <c r="D64" t="s">
        <v>24611</v>
      </c>
      <c r="E64">
        <v>100112</v>
      </c>
      <c r="F64" t="s">
        <v>8326</v>
      </c>
      <c r="G64">
        <v>100112010</v>
      </c>
      <c r="H64" t="s">
        <v>8352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0.88691796008869173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6</v>
      </c>
      <c r="B65" t="s">
        <v>1199</v>
      </c>
      <c r="C65">
        <v>2</v>
      </c>
      <c r="D65" t="s">
        <v>15237</v>
      </c>
      <c r="E65">
        <v>100111</v>
      </c>
      <c r="F65" t="s">
        <v>8285</v>
      </c>
      <c r="G65">
        <v>100111001</v>
      </c>
      <c r="H65" t="s">
        <v>15237</v>
      </c>
      <c r="I65">
        <v>1</v>
      </c>
      <c r="J65">
        <v>31.9</v>
      </c>
      <c r="K65">
        <v>43.3</v>
      </c>
      <c r="L65">
        <v>45.5</v>
      </c>
      <c r="M65">
        <v>44.8</v>
      </c>
      <c r="N65">
        <v>45.4</v>
      </c>
      <c r="O65">
        <v>45.9</v>
      </c>
      <c r="P65">
        <v>60.4</v>
      </c>
      <c r="Q65">
        <v>51.5</v>
      </c>
      <c r="R65">
        <v>51.5</v>
      </c>
      <c r="S65">
        <v>51.2</v>
      </c>
      <c r="T65">
        <v>50.4</v>
      </c>
      <c r="U65">
        <v>46.2</v>
      </c>
      <c r="V65">
        <v>47.7</v>
      </c>
      <c r="W65">
        <v>58.9</v>
      </c>
      <c r="X65">
        <v>50.576649746192892</v>
      </c>
      <c r="Y65">
        <v>0</v>
      </c>
      <c r="Z65">
        <v>47.166927120329596</v>
      </c>
      <c r="AA65">
        <v>41.474103585657367</v>
      </c>
      <c r="AB65">
        <v>40.500461680517077</v>
      </c>
      <c r="AC65">
        <v>45.65649717514124</v>
      </c>
      <c r="AD65">
        <v>59.792172739541158</v>
      </c>
      <c r="AE65">
        <v>65.455012224938869</v>
      </c>
      <c r="AF65">
        <v>67.798319327731093</v>
      </c>
      <c r="AG65">
        <v>68.537768240343354</v>
      </c>
      <c r="AH65">
        <v>68.5</v>
      </c>
      <c r="AI65">
        <v>65</v>
      </c>
      <c r="AJ65">
        <v>55</v>
      </c>
      <c r="AK65">
        <v>44.862385321100923</v>
      </c>
      <c r="AL65">
        <v>54.1</v>
      </c>
      <c r="AM65">
        <v>50</v>
      </c>
      <c r="AN65">
        <v>53.8</v>
      </c>
      <c r="AO65">
        <v>44.5</v>
      </c>
      <c r="AP65">
        <v>50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6</v>
      </c>
      <c r="B66" t="s">
        <v>1199</v>
      </c>
      <c r="C66">
        <v>3</v>
      </c>
      <c r="D66" t="s">
        <v>24622</v>
      </c>
      <c r="E66">
        <v>100110</v>
      </c>
      <c r="F66" t="s">
        <v>8269</v>
      </c>
      <c r="G66">
        <v>100110006</v>
      </c>
      <c r="H66" t="s">
        <v>8275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6</v>
      </c>
      <c r="B67" t="s">
        <v>1199</v>
      </c>
      <c r="C67">
        <v>4</v>
      </c>
      <c r="D67" t="s">
        <v>8286</v>
      </c>
      <c r="E67">
        <v>100111</v>
      </c>
      <c r="F67" t="s">
        <v>8285</v>
      </c>
      <c r="G67">
        <v>100111005</v>
      </c>
      <c r="H67" t="s">
        <v>8286</v>
      </c>
      <c r="I67">
        <v>1</v>
      </c>
      <c r="J67">
        <v>10.199999999999999</v>
      </c>
      <c r="K67">
        <v>10.6</v>
      </c>
      <c r="L67">
        <v>12.7</v>
      </c>
      <c r="M67">
        <v>8.6</v>
      </c>
      <c r="N67">
        <v>11.3</v>
      </c>
      <c r="O67">
        <v>11.4</v>
      </c>
      <c r="P67">
        <v>8.5</v>
      </c>
      <c r="Q67">
        <v>13.8</v>
      </c>
      <c r="R67">
        <v>18</v>
      </c>
      <c r="S67">
        <v>17.100000000000001</v>
      </c>
      <c r="T67">
        <v>20.9</v>
      </c>
      <c r="U67">
        <v>18.5</v>
      </c>
      <c r="V67">
        <v>26.4</v>
      </c>
      <c r="W67">
        <v>19.899999999999999</v>
      </c>
      <c r="X67">
        <v>19.006060606060608</v>
      </c>
      <c r="Y67">
        <v>0</v>
      </c>
      <c r="Z67">
        <v>23.078461538461536</v>
      </c>
      <c r="AA67">
        <v>24.080032583239994</v>
      </c>
      <c r="AB67">
        <v>12.886315789473686</v>
      </c>
      <c r="AC67">
        <v>28.677570093457945</v>
      </c>
      <c r="AD67">
        <v>14.300604229607252</v>
      </c>
      <c r="AE67">
        <v>39.735999999999997</v>
      </c>
      <c r="AF67">
        <v>36.4</v>
      </c>
      <c r="AG67">
        <v>21.544927536231882</v>
      </c>
      <c r="AH67">
        <v>22</v>
      </c>
      <c r="AI67">
        <v>28</v>
      </c>
      <c r="AJ67">
        <v>25</v>
      </c>
      <c r="AK67">
        <v>24.093309859154925</v>
      </c>
      <c r="AL67">
        <v>25.5</v>
      </c>
      <c r="AM67">
        <v>10.4</v>
      </c>
      <c r="AN67">
        <v>42.1</v>
      </c>
      <c r="AO67">
        <v>36.6</v>
      </c>
      <c r="AP67">
        <v>45.7</v>
      </c>
      <c r="AQ67">
        <v>37.07846397693222</v>
      </c>
      <c r="AR67">
        <v>7.9</v>
      </c>
      <c r="AS67">
        <v>15.6</v>
      </c>
      <c r="AT67">
        <v>15.9</v>
      </c>
      <c r="AU67">
        <v>10</v>
      </c>
      <c r="AV67">
        <v>10</v>
      </c>
      <c r="AW67">
        <v>30.725725725725724</v>
      </c>
      <c r="AX67">
        <v>4.0695970695970693</v>
      </c>
    </row>
    <row r="68" spans="1:50" x14ac:dyDescent="0.25">
      <c r="A68">
        <v>6</v>
      </c>
      <c r="B68" t="s">
        <v>1199</v>
      </c>
      <c r="C68">
        <v>5</v>
      </c>
      <c r="D68" t="s">
        <v>24624</v>
      </c>
      <c r="E68">
        <v>100111</v>
      </c>
      <c r="F68" t="s">
        <v>8285</v>
      </c>
      <c r="G68">
        <v>100111004</v>
      </c>
      <c r="H68" t="s">
        <v>13117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6</v>
      </c>
      <c r="B69" t="s">
        <v>1199</v>
      </c>
      <c r="C69">
        <v>6</v>
      </c>
      <c r="D69" t="s">
        <v>24625</v>
      </c>
      <c r="E69">
        <v>100111</v>
      </c>
      <c r="F69" t="s">
        <v>8285</v>
      </c>
      <c r="G69">
        <v>100111004</v>
      </c>
      <c r="H69" t="s">
        <v>13117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24.3</v>
      </c>
      <c r="AR69">
        <v>24.3</v>
      </c>
      <c r="AS69">
        <v>24.3</v>
      </c>
      <c r="AT69">
        <v>24.3</v>
      </c>
      <c r="AU69">
        <v>0</v>
      </c>
      <c r="AV69">
        <v>50.9</v>
      </c>
      <c r="AW69">
        <v>0</v>
      </c>
      <c r="AX69">
        <v>38.1</v>
      </c>
    </row>
    <row r="70" spans="1:50" x14ac:dyDescent="0.25">
      <c r="A70">
        <v>6</v>
      </c>
      <c r="B70" t="s">
        <v>1199</v>
      </c>
      <c r="C70">
        <v>7</v>
      </c>
      <c r="D70" t="s">
        <v>24626</v>
      </c>
      <c r="E70">
        <v>100111</v>
      </c>
      <c r="F70" t="s">
        <v>8285</v>
      </c>
      <c r="G70">
        <v>100111004</v>
      </c>
      <c r="H70" t="s">
        <v>13117</v>
      </c>
      <c r="I70">
        <v>1</v>
      </c>
      <c r="J70">
        <v>16.899999999999999</v>
      </c>
      <c r="K70">
        <v>13.6</v>
      </c>
      <c r="L70">
        <v>16.3</v>
      </c>
      <c r="M70">
        <v>27.5</v>
      </c>
      <c r="N70">
        <v>25.6</v>
      </c>
      <c r="O70">
        <v>32.9</v>
      </c>
      <c r="P70">
        <v>33.1</v>
      </c>
      <c r="Q70">
        <v>35.9</v>
      </c>
      <c r="R70">
        <v>31.4</v>
      </c>
      <c r="S70">
        <v>34.9</v>
      </c>
      <c r="T70">
        <v>41.4</v>
      </c>
      <c r="U70">
        <v>27</v>
      </c>
      <c r="V70">
        <v>38.299999999999997</v>
      </c>
      <c r="W70">
        <v>43.1</v>
      </c>
      <c r="X70">
        <v>37.144943820224718</v>
      </c>
      <c r="Y70">
        <v>0</v>
      </c>
      <c r="Z70">
        <v>33.608228980322004</v>
      </c>
      <c r="AA70">
        <v>27.309110057925217</v>
      </c>
      <c r="AB70">
        <v>50.142424242424248</v>
      </c>
      <c r="AC70">
        <v>19.741935483870968</v>
      </c>
      <c r="AD70">
        <v>6.8618618618618621</v>
      </c>
      <c r="AE70">
        <v>33.44705882352941</v>
      </c>
      <c r="AF70">
        <v>37</v>
      </c>
      <c r="AG70">
        <v>14.457142857142857</v>
      </c>
      <c r="AH70">
        <v>17</v>
      </c>
      <c r="AI70">
        <v>0</v>
      </c>
      <c r="AJ70">
        <v>10.5</v>
      </c>
      <c r="AK70">
        <v>25.48711081352527</v>
      </c>
      <c r="AL70">
        <v>17</v>
      </c>
      <c r="AM70">
        <v>30.4</v>
      </c>
      <c r="AN70">
        <v>30.4</v>
      </c>
      <c r="AO70">
        <v>0</v>
      </c>
      <c r="AP70">
        <v>18.100000000000001</v>
      </c>
      <c r="AQ70">
        <v>0</v>
      </c>
      <c r="AR70">
        <v>0</v>
      </c>
      <c r="AS70">
        <v>0</v>
      </c>
      <c r="AT70">
        <v>24.3</v>
      </c>
      <c r="AU70">
        <v>0</v>
      </c>
      <c r="AV70">
        <v>50.9</v>
      </c>
      <c r="AW70">
        <v>0</v>
      </c>
      <c r="AX70">
        <v>38.1</v>
      </c>
    </row>
    <row r="71" spans="1:50" x14ac:dyDescent="0.25">
      <c r="A71">
        <v>6</v>
      </c>
      <c r="B71" t="s">
        <v>1199</v>
      </c>
      <c r="C71">
        <v>8</v>
      </c>
      <c r="D71" t="s">
        <v>8291</v>
      </c>
      <c r="E71">
        <v>100111</v>
      </c>
      <c r="F71" t="s">
        <v>8285</v>
      </c>
      <c r="G71">
        <v>100111006</v>
      </c>
      <c r="H71" t="s">
        <v>8291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1199</v>
      </c>
      <c r="C72">
        <v>9</v>
      </c>
      <c r="D72" t="s">
        <v>24627</v>
      </c>
      <c r="E72">
        <v>100112</v>
      </c>
      <c r="F72" t="s">
        <v>8326</v>
      </c>
      <c r="G72">
        <v>100112022</v>
      </c>
      <c r="H72" t="s">
        <v>8412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6</v>
      </c>
      <c r="B73" t="s">
        <v>1199</v>
      </c>
      <c r="C73">
        <v>10</v>
      </c>
      <c r="D73" t="s">
        <v>24628</v>
      </c>
      <c r="E73">
        <v>100110</v>
      </c>
      <c r="F73" t="s">
        <v>8269</v>
      </c>
      <c r="G73">
        <v>100110005</v>
      </c>
      <c r="H73" t="s">
        <v>8270</v>
      </c>
      <c r="I73">
        <v>1</v>
      </c>
      <c r="J73">
        <v>7.5</v>
      </c>
      <c r="K73">
        <v>3.8</v>
      </c>
      <c r="L73">
        <v>3.5</v>
      </c>
      <c r="M73">
        <v>3.3</v>
      </c>
      <c r="N73">
        <v>4.7</v>
      </c>
      <c r="O73">
        <v>6.3</v>
      </c>
      <c r="P73">
        <v>5.9</v>
      </c>
      <c r="Q73">
        <v>9.3000000000000007</v>
      </c>
      <c r="R73">
        <v>4.4000000000000004</v>
      </c>
      <c r="S73">
        <v>4.5</v>
      </c>
      <c r="T73">
        <v>6.4</v>
      </c>
      <c r="U73">
        <v>3.9</v>
      </c>
      <c r="V73">
        <v>15.3</v>
      </c>
      <c r="W73">
        <v>6.3</v>
      </c>
      <c r="X73">
        <v>8.8637681159420296</v>
      </c>
      <c r="Y73">
        <v>0</v>
      </c>
      <c r="Z73">
        <v>8.2796610169491522</v>
      </c>
      <c r="AA73">
        <v>5.7502101428971706</v>
      </c>
      <c r="AB73">
        <v>7.867370892018779</v>
      </c>
      <c r="AC73">
        <v>5.7391304347826093</v>
      </c>
      <c r="AD73">
        <v>4.177777777777778</v>
      </c>
      <c r="AE73">
        <v>7.5119047619047619</v>
      </c>
      <c r="AF73">
        <v>11.853086419753087</v>
      </c>
      <c r="AG73">
        <v>9.7966292134831452</v>
      </c>
      <c r="AH73">
        <v>10</v>
      </c>
      <c r="AI73">
        <v>14</v>
      </c>
      <c r="AJ73">
        <v>10.9</v>
      </c>
      <c r="AK73">
        <v>86.371944254055279</v>
      </c>
      <c r="AL73">
        <v>9.4</v>
      </c>
      <c r="AM73">
        <v>10.4</v>
      </c>
      <c r="AN73">
        <v>8.5</v>
      </c>
      <c r="AO73">
        <v>8.9</v>
      </c>
      <c r="AP73">
        <v>9</v>
      </c>
      <c r="AQ73">
        <v>7.923595968297426</v>
      </c>
      <c r="AR73">
        <v>4.3999999999999995</v>
      </c>
      <c r="AS73">
        <v>4.4000000000000004</v>
      </c>
      <c r="AT73">
        <v>9</v>
      </c>
      <c r="AU73">
        <v>0</v>
      </c>
      <c r="AV73">
        <v>0</v>
      </c>
      <c r="AW73">
        <v>0.81649484536082473</v>
      </c>
      <c r="AX73">
        <v>17</v>
      </c>
    </row>
    <row r="74" spans="1:50" x14ac:dyDescent="0.25">
      <c r="A74">
        <v>6</v>
      </c>
      <c r="B74" t="s">
        <v>1199</v>
      </c>
      <c r="C74">
        <v>11</v>
      </c>
      <c r="D74" t="s">
        <v>24629</v>
      </c>
      <c r="E74">
        <v>100110</v>
      </c>
      <c r="F74" t="s">
        <v>8269</v>
      </c>
      <c r="G74">
        <v>100110003</v>
      </c>
      <c r="H74" t="s">
        <v>13811</v>
      </c>
      <c r="I74">
        <v>1</v>
      </c>
      <c r="J74">
        <v>5.8</v>
      </c>
      <c r="K74">
        <v>5.2</v>
      </c>
      <c r="L74">
        <v>6.2</v>
      </c>
      <c r="M74">
        <v>5.8</v>
      </c>
      <c r="N74">
        <v>5.4</v>
      </c>
      <c r="O74">
        <v>7.3</v>
      </c>
      <c r="P74">
        <v>4.8</v>
      </c>
      <c r="Q74">
        <v>3.8</v>
      </c>
      <c r="R74">
        <v>5</v>
      </c>
      <c r="S74">
        <v>3.6</v>
      </c>
      <c r="T74">
        <v>4.9000000000000004</v>
      </c>
      <c r="U74">
        <v>6.6</v>
      </c>
      <c r="V74">
        <v>9.1</v>
      </c>
      <c r="W74">
        <v>5.0999999999999996</v>
      </c>
      <c r="X74">
        <v>5.4749999999999996</v>
      </c>
      <c r="Y74">
        <v>0</v>
      </c>
      <c r="Z74">
        <v>5.6172413793103448</v>
      </c>
      <c r="AA74">
        <v>5.1959247648902815</v>
      </c>
      <c r="AB74">
        <v>2.2967032967032965</v>
      </c>
      <c r="AC74">
        <v>0</v>
      </c>
      <c r="AD74">
        <v>0</v>
      </c>
      <c r="AE74">
        <v>2.7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91.732283464566933</v>
      </c>
      <c r="AL74">
        <v>6</v>
      </c>
      <c r="AM74">
        <v>0</v>
      </c>
      <c r="AN74">
        <v>6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6</v>
      </c>
      <c r="B75" t="s">
        <v>1199</v>
      </c>
      <c r="C75">
        <v>12</v>
      </c>
      <c r="D75" t="s">
        <v>24630</v>
      </c>
      <c r="E75">
        <v>100113</v>
      </c>
      <c r="F75" t="s">
        <v>8570</v>
      </c>
      <c r="G75">
        <v>100113001</v>
      </c>
      <c r="H75" t="s">
        <v>15247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6</v>
      </c>
      <c r="B76" t="s">
        <v>1199</v>
      </c>
      <c r="C76">
        <v>13</v>
      </c>
      <c r="D76" t="s">
        <v>24682</v>
      </c>
      <c r="E76">
        <v>100113</v>
      </c>
      <c r="F76" t="s">
        <v>8570</v>
      </c>
      <c r="G76">
        <v>100113001</v>
      </c>
      <c r="H76" t="s">
        <v>15247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6</v>
      </c>
      <c r="B77" t="s">
        <v>1199</v>
      </c>
      <c r="C77">
        <v>14</v>
      </c>
      <c r="D77" t="s">
        <v>24683</v>
      </c>
      <c r="E77">
        <v>100113</v>
      </c>
      <c r="F77" t="s">
        <v>8570</v>
      </c>
      <c r="G77">
        <v>100113001</v>
      </c>
      <c r="H77" t="s">
        <v>15247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6</v>
      </c>
      <c r="B78" t="s">
        <v>1199</v>
      </c>
      <c r="C78">
        <v>15</v>
      </c>
      <c r="D78" t="s">
        <v>24631</v>
      </c>
      <c r="E78">
        <v>100113</v>
      </c>
      <c r="F78" t="s">
        <v>8570</v>
      </c>
      <c r="G78">
        <v>100113001</v>
      </c>
      <c r="H78" t="s">
        <v>15247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25</v>
      </c>
      <c r="AK78">
        <v>25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6</v>
      </c>
      <c r="B79" t="s">
        <v>1199</v>
      </c>
      <c r="C79">
        <v>19</v>
      </c>
      <c r="D79" t="s">
        <v>14529</v>
      </c>
      <c r="E79">
        <v>100113</v>
      </c>
      <c r="F79" t="s">
        <v>8570</v>
      </c>
      <c r="G79">
        <v>100113002</v>
      </c>
      <c r="H79" t="s">
        <v>14529</v>
      </c>
      <c r="I79">
        <v>1</v>
      </c>
      <c r="J79">
        <v>9.4</v>
      </c>
      <c r="K79">
        <v>10.199999999999999</v>
      </c>
      <c r="L79">
        <v>15.3</v>
      </c>
      <c r="M79">
        <v>25</v>
      </c>
      <c r="N79">
        <v>18.2</v>
      </c>
      <c r="O79">
        <v>12.8</v>
      </c>
      <c r="P79">
        <v>20.8</v>
      </c>
      <c r="Q79">
        <v>29.6</v>
      </c>
      <c r="R79">
        <v>25</v>
      </c>
      <c r="S79">
        <v>23.5</v>
      </c>
      <c r="T79">
        <v>18.2</v>
      </c>
      <c r="U79">
        <v>29.2</v>
      </c>
      <c r="V79">
        <v>23.7</v>
      </c>
      <c r="W79">
        <v>22.1</v>
      </c>
      <c r="X79">
        <v>19.440666666666665</v>
      </c>
      <c r="Y79">
        <v>0</v>
      </c>
      <c r="Z79">
        <v>12.116734143049932</v>
      </c>
      <c r="AA79">
        <v>23.24955116696589</v>
      </c>
      <c r="AB79">
        <v>20.924803591470258</v>
      </c>
      <c r="AC79">
        <v>22.15165876777251</v>
      </c>
      <c r="AD79">
        <v>19.00561797752809</v>
      </c>
      <c r="AE79">
        <v>24.126315789473686</v>
      </c>
      <c r="AF79">
        <v>16.186363636363637</v>
      </c>
      <c r="AG79">
        <v>12.991</v>
      </c>
      <c r="AH79">
        <v>13</v>
      </c>
      <c r="AI79">
        <v>13.4</v>
      </c>
      <c r="AJ79">
        <v>17.2</v>
      </c>
      <c r="AK79">
        <v>5.170178282009724</v>
      </c>
      <c r="AL79">
        <v>17.8</v>
      </c>
      <c r="AM79">
        <v>10.6</v>
      </c>
      <c r="AN79">
        <v>21.1</v>
      </c>
      <c r="AO79">
        <v>11.6</v>
      </c>
      <c r="AP79">
        <v>15.8</v>
      </c>
      <c r="AQ79">
        <v>16.60657258884811</v>
      </c>
      <c r="AR79">
        <v>8.6999999999999993</v>
      </c>
      <c r="AS79">
        <v>12.4</v>
      </c>
      <c r="AT79">
        <v>10.4</v>
      </c>
      <c r="AU79">
        <v>17.3</v>
      </c>
      <c r="AV79">
        <v>11.304580347495902</v>
      </c>
      <c r="AW79">
        <v>15.795348837209302</v>
      </c>
      <c r="AX79">
        <v>11.022457067371201</v>
      </c>
    </row>
    <row r="80" spans="1:50" x14ac:dyDescent="0.25">
      <c r="A80">
        <v>6</v>
      </c>
      <c r="B80" t="s">
        <v>1199</v>
      </c>
      <c r="C80">
        <v>16</v>
      </c>
      <c r="D80" t="s">
        <v>24632</v>
      </c>
      <c r="E80">
        <v>100111</v>
      </c>
      <c r="F80" t="s">
        <v>8285</v>
      </c>
      <c r="G80">
        <v>100111003</v>
      </c>
      <c r="H80" t="s">
        <v>13816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136.83294801957433</v>
      </c>
      <c r="AR80">
        <v>130.29999999999998</v>
      </c>
      <c r="AS80">
        <v>141.4</v>
      </c>
      <c r="AT80">
        <v>134.80000000000001</v>
      </c>
      <c r="AU80">
        <v>135.19999999999999</v>
      </c>
      <c r="AV80">
        <v>143.29000134944133</v>
      </c>
      <c r="AW80">
        <v>132.27200724145735</v>
      </c>
      <c r="AX80">
        <v>96.170824566676686</v>
      </c>
    </row>
    <row r="81" spans="1:50" x14ac:dyDescent="0.25">
      <c r="A81">
        <v>6</v>
      </c>
      <c r="B81" t="s">
        <v>1199</v>
      </c>
      <c r="C81">
        <v>17</v>
      </c>
      <c r="D81" t="s">
        <v>24633</v>
      </c>
      <c r="E81">
        <v>100111</v>
      </c>
      <c r="F81" t="s">
        <v>8285</v>
      </c>
      <c r="G81">
        <v>100111003</v>
      </c>
      <c r="H81" t="s">
        <v>13816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26.991028561220574</v>
      </c>
      <c r="AR81">
        <v>24.799999999999997</v>
      </c>
      <c r="AS81">
        <v>33.299999999999997</v>
      </c>
      <c r="AT81">
        <v>22</v>
      </c>
      <c r="AU81">
        <v>30.2</v>
      </c>
      <c r="AV81">
        <v>31.662809708937633</v>
      </c>
      <c r="AW81">
        <v>33.268470790378004</v>
      </c>
      <c r="AX81">
        <v>25.803571428571427</v>
      </c>
    </row>
    <row r="82" spans="1:50" x14ac:dyDescent="0.25">
      <c r="A82">
        <v>6</v>
      </c>
      <c r="B82" t="s">
        <v>1199</v>
      </c>
      <c r="C82">
        <v>18</v>
      </c>
      <c r="D82" t="s">
        <v>24634</v>
      </c>
      <c r="E82">
        <v>100111</v>
      </c>
      <c r="F82" t="s">
        <v>8285</v>
      </c>
      <c r="G82">
        <v>100111003</v>
      </c>
      <c r="H82" t="s">
        <v>13816</v>
      </c>
      <c r="I82">
        <v>1</v>
      </c>
      <c r="J82">
        <v>41.2</v>
      </c>
      <c r="K82">
        <v>50.9</v>
      </c>
      <c r="L82">
        <v>56</v>
      </c>
      <c r="M82">
        <v>64.7</v>
      </c>
      <c r="N82">
        <v>67.7</v>
      </c>
      <c r="O82">
        <v>73.599999999999994</v>
      </c>
      <c r="P82">
        <v>83.2</v>
      </c>
      <c r="Q82">
        <v>86.8</v>
      </c>
      <c r="R82">
        <v>90.9</v>
      </c>
      <c r="S82">
        <v>88.7</v>
      </c>
      <c r="T82">
        <v>96.6</v>
      </c>
      <c r="U82">
        <v>96</v>
      </c>
      <c r="V82">
        <v>98.5</v>
      </c>
      <c r="W82">
        <v>97.5</v>
      </c>
      <c r="X82">
        <v>103.94395783847982</v>
      </c>
      <c r="Y82">
        <v>0</v>
      </c>
      <c r="Z82">
        <v>107.2569128510402</v>
      </c>
      <c r="AA82">
        <v>100.54626687521329</v>
      </c>
      <c r="AB82">
        <v>111.27384650413909</v>
      </c>
      <c r="AC82">
        <v>101.03925393634174</v>
      </c>
      <c r="AD82">
        <v>108.74014135230036</v>
      </c>
      <c r="AE82">
        <v>108.58308676529388</v>
      </c>
      <c r="AF82">
        <v>113.70138067061143</v>
      </c>
      <c r="AG82">
        <v>122.08467803903488</v>
      </c>
      <c r="AH82">
        <v>120</v>
      </c>
      <c r="AI82">
        <v>125</v>
      </c>
      <c r="AJ82">
        <v>121.4</v>
      </c>
      <c r="AK82">
        <v>121.67522167173446</v>
      </c>
      <c r="AL82">
        <v>110.2</v>
      </c>
      <c r="AM82">
        <v>110.3</v>
      </c>
      <c r="AN82">
        <v>123.5</v>
      </c>
      <c r="AO82">
        <v>122</v>
      </c>
      <c r="AP82">
        <v>120.2</v>
      </c>
      <c r="AQ82">
        <v>0</v>
      </c>
      <c r="AR82">
        <v>0</v>
      </c>
      <c r="AS82">
        <v>0</v>
      </c>
      <c r="AT82">
        <v>124.2</v>
      </c>
      <c r="AU82">
        <v>125.22720573042221</v>
      </c>
      <c r="AV82">
        <v>134.73377010125074</v>
      </c>
      <c r="AW82">
        <v>125.34256336249662</v>
      </c>
      <c r="AX82">
        <v>88.28338226136465</v>
      </c>
    </row>
    <row r="83" spans="1:50" x14ac:dyDescent="0.25">
      <c r="A83">
        <v>6</v>
      </c>
      <c r="B83" t="s">
        <v>1199</v>
      </c>
      <c r="C83">
        <v>20</v>
      </c>
      <c r="D83" t="s">
        <v>15252</v>
      </c>
      <c r="E83">
        <v>100114</v>
      </c>
      <c r="F83" t="s">
        <v>8606</v>
      </c>
      <c r="G83">
        <v>100114001</v>
      </c>
      <c r="H83" t="s">
        <v>15252</v>
      </c>
      <c r="I83">
        <v>1</v>
      </c>
      <c r="J83">
        <v>106.2</v>
      </c>
      <c r="K83">
        <v>112.9</v>
      </c>
      <c r="L83">
        <v>107.3</v>
      </c>
      <c r="M83">
        <v>87.3</v>
      </c>
      <c r="N83">
        <v>116</v>
      </c>
      <c r="O83">
        <v>154.5</v>
      </c>
      <c r="P83">
        <v>152.69999999999999</v>
      </c>
      <c r="Q83">
        <v>132.19999999999999</v>
      </c>
      <c r="R83">
        <v>185.1</v>
      </c>
      <c r="S83">
        <v>182.8</v>
      </c>
      <c r="T83">
        <v>145</v>
      </c>
      <c r="U83">
        <v>183.2</v>
      </c>
      <c r="V83">
        <v>185.5</v>
      </c>
      <c r="W83">
        <v>171.3</v>
      </c>
      <c r="X83">
        <v>160.98364779874214</v>
      </c>
      <c r="Y83">
        <v>0</v>
      </c>
      <c r="Z83">
        <v>182.68931297709923</v>
      </c>
      <c r="AA83">
        <v>128.63938017972248</v>
      </c>
      <c r="AB83">
        <v>186.58285163776495</v>
      </c>
      <c r="AC83">
        <v>211.55834564254062</v>
      </c>
      <c r="AD83">
        <v>178.29823151125402</v>
      </c>
      <c r="AE83">
        <v>188.53260869565219</v>
      </c>
      <c r="AF83">
        <v>167.80304054054054</v>
      </c>
      <c r="AG83">
        <v>182.1232484076433</v>
      </c>
      <c r="AH83">
        <v>190</v>
      </c>
      <c r="AI83">
        <v>200.4</v>
      </c>
      <c r="AJ83">
        <v>129.80000000000001</v>
      </c>
      <c r="AK83">
        <v>132.81982350534741</v>
      </c>
      <c r="AL83">
        <v>170</v>
      </c>
      <c r="AM83">
        <v>144.9</v>
      </c>
      <c r="AN83">
        <v>193.6</v>
      </c>
      <c r="AO83">
        <v>178.2</v>
      </c>
      <c r="AP83">
        <v>152.6</v>
      </c>
      <c r="AQ83">
        <v>204.03633040912362</v>
      </c>
      <c r="AR83">
        <v>126.4</v>
      </c>
      <c r="AS83">
        <v>163.1</v>
      </c>
      <c r="AT83">
        <v>137.30000000000001</v>
      </c>
      <c r="AU83">
        <v>154.19999999999999</v>
      </c>
      <c r="AV83">
        <v>144.89636066017113</v>
      </c>
      <c r="AW83">
        <v>109.54734961286479</v>
      </c>
      <c r="AX83">
        <v>126.92130750605327</v>
      </c>
    </row>
    <row r="84" spans="1:50" x14ac:dyDescent="0.25">
      <c r="A84">
        <v>6</v>
      </c>
      <c r="B84" t="s">
        <v>1199</v>
      </c>
      <c r="C84">
        <v>21</v>
      </c>
      <c r="D84" t="s">
        <v>24635</v>
      </c>
      <c r="E84">
        <v>100110</v>
      </c>
      <c r="F84" t="s">
        <v>8269</v>
      </c>
      <c r="G84">
        <v>100110002</v>
      </c>
      <c r="H84" t="s">
        <v>14514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17.995359903047515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6</v>
      </c>
      <c r="B85" t="s">
        <v>1199</v>
      </c>
      <c r="C85">
        <v>22</v>
      </c>
      <c r="D85" t="s">
        <v>24636</v>
      </c>
      <c r="E85">
        <v>100110</v>
      </c>
      <c r="F85" t="s">
        <v>8269</v>
      </c>
      <c r="G85">
        <v>100110002</v>
      </c>
      <c r="H85" t="s">
        <v>14514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25.1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6</v>
      </c>
      <c r="B86" t="s">
        <v>1199</v>
      </c>
      <c r="C86">
        <v>23</v>
      </c>
      <c r="D86" t="s">
        <v>24637</v>
      </c>
      <c r="E86">
        <v>100110</v>
      </c>
      <c r="F86" t="s">
        <v>8269</v>
      </c>
      <c r="G86">
        <v>100110002</v>
      </c>
      <c r="H86" t="s">
        <v>14514</v>
      </c>
      <c r="I86">
        <v>1</v>
      </c>
      <c r="J86">
        <v>10.5</v>
      </c>
      <c r="K86">
        <v>15.1</v>
      </c>
      <c r="L86">
        <v>17.399999999999999</v>
      </c>
      <c r="M86">
        <v>13.2</v>
      </c>
      <c r="N86">
        <v>14.7</v>
      </c>
      <c r="O86">
        <v>14.1</v>
      </c>
      <c r="P86">
        <v>14.5</v>
      </c>
      <c r="Q86">
        <v>13.7</v>
      </c>
      <c r="R86">
        <v>18.3</v>
      </c>
      <c r="S86">
        <v>13.2</v>
      </c>
      <c r="T86">
        <v>14.4</v>
      </c>
      <c r="U86">
        <v>15.6</v>
      </c>
      <c r="V86">
        <v>17.899999999999999</v>
      </c>
      <c r="W86">
        <v>14.4</v>
      </c>
      <c r="X86">
        <v>14.111075949367089</v>
      </c>
      <c r="Y86">
        <v>0</v>
      </c>
      <c r="Z86">
        <v>15.86240171551108</v>
      </c>
      <c r="AA86">
        <v>16.108767176311204</v>
      </c>
      <c r="AB86">
        <v>17.120071684587813</v>
      </c>
      <c r="AC86">
        <v>13.110246433203631</v>
      </c>
      <c r="AD86">
        <v>17.848477284073891</v>
      </c>
      <c r="AE86">
        <v>19.970815450643777</v>
      </c>
      <c r="AF86">
        <v>19.467127071823207</v>
      </c>
      <c r="AG86">
        <v>17.945303867403315</v>
      </c>
      <c r="AH86">
        <v>20</v>
      </c>
      <c r="AI86">
        <v>20</v>
      </c>
      <c r="AJ86">
        <v>18.2</v>
      </c>
      <c r="AK86">
        <v>19.88156820038116</v>
      </c>
      <c r="AL86">
        <v>18.5</v>
      </c>
      <c r="AM86">
        <v>28.7</v>
      </c>
      <c r="AN86">
        <v>24.1</v>
      </c>
      <c r="AO86">
        <v>23.7</v>
      </c>
      <c r="AP86">
        <v>18.600000000000001</v>
      </c>
      <c r="AQ86">
        <v>0</v>
      </c>
      <c r="AR86">
        <v>15.1</v>
      </c>
      <c r="AS86">
        <v>17</v>
      </c>
      <c r="AT86">
        <v>7.5</v>
      </c>
      <c r="AU86">
        <v>14.7</v>
      </c>
      <c r="AV86">
        <v>14.274092734090532</v>
      </c>
      <c r="AW86">
        <v>16.875</v>
      </c>
      <c r="AX86">
        <v>8.9691252144082334</v>
      </c>
    </row>
    <row r="87" spans="1:50" x14ac:dyDescent="0.25">
      <c r="A87">
        <v>6</v>
      </c>
      <c r="B87" t="s">
        <v>1199</v>
      </c>
      <c r="C87">
        <v>24</v>
      </c>
      <c r="D87" t="s">
        <v>13826</v>
      </c>
      <c r="E87">
        <v>100113</v>
      </c>
      <c r="F87" t="s">
        <v>8570</v>
      </c>
      <c r="G87">
        <v>100113003</v>
      </c>
      <c r="H87" t="s">
        <v>13826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18</v>
      </c>
      <c r="AQ87">
        <v>22</v>
      </c>
      <c r="AR87">
        <v>14</v>
      </c>
      <c r="AS87">
        <v>14</v>
      </c>
      <c r="AT87">
        <v>7.4</v>
      </c>
      <c r="AU87">
        <v>0</v>
      </c>
      <c r="AV87">
        <v>26.614218312549266</v>
      </c>
      <c r="AW87">
        <v>0</v>
      </c>
      <c r="AX87">
        <v>0</v>
      </c>
    </row>
    <row r="88" spans="1:50" x14ac:dyDescent="0.25">
      <c r="A88">
        <v>6</v>
      </c>
      <c r="B88" t="s">
        <v>1199</v>
      </c>
      <c r="C88">
        <v>25</v>
      </c>
      <c r="D88" t="s">
        <v>8637</v>
      </c>
      <c r="E88">
        <v>100114</v>
      </c>
      <c r="F88" t="s">
        <v>8606</v>
      </c>
      <c r="G88">
        <v>100114011</v>
      </c>
      <c r="H88" t="s">
        <v>8637</v>
      </c>
      <c r="I88">
        <v>1</v>
      </c>
      <c r="J88">
        <v>307.59740259740261</v>
      </c>
      <c r="K88">
        <v>465.53960396039605</v>
      </c>
      <c r="L88">
        <v>516.27096774193546</v>
      </c>
      <c r="M88">
        <v>423.83771929824559</v>
      </c>
      <c r="N88">
        <v>542.81019656019657</v>
      </c>
      <c r="O88">
        <v>766.82219865676916</v>
      </c>
      <c r="P88">
        <v>655.68653189813608</v>
      </c>
      <c r="Q88">
        <v>571.71709717097178</v>
      </c>
      <c r="R88">
        <v>706.10436494913029</v>
      </c>
      <c r="S88">
        <v>647.27982763264208</v>
      </c>
      <c r="T88">
        <v>685.85293143424974</v>
      </c>
      <c r="U88">
        <v>879.64208372978123</v>
      </c>
      <c r="V88">
        <v>789.40085338390418</v>
      </c>
      <c r="W88">
        <v>740.21529135218441</v>
      </c>
      <c r="X88">
        <v>721.98064516129034</v>
      </c>
      <c r="Y88">
        <v>0</v>
      </c>
      <c r="Z88">
        <v>620.77073042192444</v>
      </c>
      <c r="AA88">
        <v>604.72641376392608</v>
      </c>
      <c r="AB88">
        <v>589.73204225352117</v>
      </c>
      <c r="AC88">
        <v>565</v>
      </c>
      <c r="AD88">
        <v>600.20009967605279</v>
      </c>
      <c r="AE88">
        <v>564</v>
      </c>
      <c r="AF88">
        <v>619.1891986062717</v>
      </c>
      <c r="AG88">
        <v>707</v>
      </c>
      <c r="AH88">
        <v>812</v>
      </c>
      <c r="AI88">
        <v>820</v>
      </c>
      <c r="AJ88">
        <v>820</v>
      </c>
      <c r="AK88">
        <v>716.9819507115584</v>
      </c>
      <c r="AL88">
        <v>0</v>
      </c>
      <c r="AM88">
        <v>0</v>
      </c>
      <c r="AN88">
        <v>880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6</v>
      </c>
      <c r="B89" t="s">
        <v>1199</v>
      </c>
      <c r="C89">
        <v>26</v>
      </c>
      <c r="D89" t="s">
        <v>8571</v>
      </c>
      <c r="E89">
        <v>100113</v>
      </c>
      <c r="F89" t="s">
        <v>8570</v>
      </c>
      <c r="G89">
        <v>100113005</v>
      </c>
      <c r="H89" t="s">
        <v>8571</v>
      </c>
      <c r="I89">
        <v>1</v>
      </c>
      <c r="J89">
        <v>26.22</v>
      </c>
      <c r="K89">
        <v>28.17</v>
      </c>
      <c r="L89">
        <v>30.16</v>
      </c>
      <c r="M89">
        <v>32.01</v>
      </c>
      <c r="N89">
        <v>34.909999999999997</v>
      </c>
      <c r="O89">
        <v>32.869999999999997</v>
      </c>
      <c r="P89">
        <v>34.409999999999997</v>
      </c>
      <c r="Q89">
        <v>34.29</v>
      </c>
      <c r="R89">
        <v>33.01</v>
      </c>
      <c r="S89">
        <v>33.42</v>
      </c>
      <c r="T89">
        <v>34</v>
      </c>
      <c r="U89">
        <v>33.979999999999997</v>
      </c>
      <c r="V89">
        <v>31.37</v>
      </c>
      <c r="W89">
        <v>31.77</v>
      </c>
      <c r="X89">
        <v>30.452978056426332</v>
      </c>
      <c r="Y89">
        <v>31.668210306406689</v>
      </c>
      <c r="Z89">
        <v>32.180808881839809</v>
      </c>
      <c r="AA89">
        <v>32.619928637504955</v>
      </c>
      <c r="AB89">
        <v>27.094479225953329</v>
      </c>
      <c r="AC89">
        <v>31.299752781211371</v>
      </c>
      <c r="AD89">
        <v>29.60012919896641</v>
      </c>
      <c r="AE89">
        <v>33.546666666666667</v>
      </c>
      <c r="AF89">
        <v>31.555084745762713</v>
      </c>
      <c r="AG89">
        <v>31.327480916030531</v>
      </c>
      <c r="AH89">
        <v>31.5</v>
      </c>
      <c r="AI89">
        <v>33.4</v>
      </c>
      <c r="AJ89">
        <v>31.6</v>
      </c>
      <c r="AK89">
        <v>31.314524391204976</v>
      </c>
      <c r="AL89">
        <v>32.4</v>
      </c>
      <c r="AM89">
        <v>35.700000000000003</v>
      </c>
      <c r="AN89">
        <v>39.1</v>
      </c>
      <c r="AO89">
        <v>25</v>
      </c>
      <c r="AP89">
        <v>30</v>
      </c>
      <c r="AQ89">
        <v>31.738295309756925</v>
      </c>
      <c r="AR89">
        <v>32.5</v>
      </c>
      <c r="AS89">
        <v>33.1</v>
      </c>
      <c r="AT89">
        <v>31.2</v>
      </c>
      <c r="AU89">
        <v>29.5</v>
      </c>
      <c r="AV89">
        <v>31.102542469838308</v>
      </c>
      <c r="AW89">
        <v>32.916058394160586</v>
      </c>
      <c r="AX89">
        <v>29.581481481481482</v>
      </c>
    </row>
    <row r="90" spans="1:50" x14ac:dyDescent="0.25">
      <c r="A90">
        <v>6</v>
      </c>
      <c r="B90" t="s">
        <v>1199</v>
      </c>
      <c r="C90">
        <v>27</v>
      </c>
      <c r="D90" t="s">
        <v>24612</v>
      </c>
      <c r="E90">
        <v>100112</v>
      </c>
      <c r="F90" t="s">
        <v>8326</v>
      </c>
      <c r="G90">
        <v>100112020</v>
      </c>
      <c r="H90" t="s">
        <v>8402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434.29878164496904</v>
      </c>
      <c r="AL90">
        <v>0</v>
      </c>
      <c r="AM90">
        <v>0</v>
      </c>
      <c r="AN90">
        <v>0</v>
      </c>
      <c r="AO90">
        <v>0</v>
      </c>
      <c r="AP90">
        <v>886.2</v>
      </c>
      <c r="AQ90">
        <v>836.43727184574072</v>
      </c>
      <c r="AR90">
        <v>989.7</v>
      </c>
      <c r="AS90">
        <v>1036.5</v>
      </c>
      <c r="AT90">
        <v>961.1</v>
      </c>
      <c r="AU90">
        <v>886.9</v>
      </c>
      <c r="AV90">
        <v>973.1286918705498</v>
      </c>
      <c r="AW90">
        <v>848.57029373729904</v>
      </c>
      <c r="AX90">
        <v>777.82225656877893</v>
      </c>
    </row>
    <row r="91" spans="1:50" x14ac:dyDescent="0.25">
      <c r="A91">
        <v>6</v>
      </c>
      <c r="B91" t="s">
        <v>1199</v>
      </c>
      <c r="C91">
        <v>28</v>
      </c>
      <c r="D91" t="s">
        <v>24638</v>
      </c>
      <c r="E91">
        <v>100111</v>
      </c>
      <c r="F91" t="s">
        <v>8285</v>
      </c>
      <c r="G91">
        <v>100111002</v>
      </c>
      <c r="H91" t="s">
        <v>14519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68.163496067606459</v>
      </c>
      <c r="AR91">
        <v>65.900000000000006</v>
      </c>
      <c r="AS91">
        <v>65.3</v>
      </c>
      <c r="AT91">
        <v>75</v>
      </c>
      <c r="AU91">
        <v>48</v>
      </c>
      <c r="AV91">
        <v>60.592518718562765</v>
      </c>
      <c r="AW91">
        <v>61.370879120879124</v>
      </c>
      <c r="AX91">
        <v>56.700150300601202</v>
      </c>
    </row>
    <row r="92" spans="1:50" x14ac:dyDescent="0.25">
      <c r="A92">
        <v>6</v>
      </c>
      <c r="B92" t="s">
        <v>1199</v>
      </c>
      <c r="C92">
        <v>29</v>
      </c>
      <c r="D92" t="s">
        <v>24639</v>
      </c>
      <c r="E92">
        <v>100111</v>
      </c>
      <c r="F92" t="s">
        <v>8285</v>
      </c>
      <c r="G92">
        <v>100111002</v>
      </c>
      <c r="H92" t="s">
        <v>14519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52.379485859097123</v>
      </c>
      <c r="AR92">
        <v>42.400000000000006</v>
      </c>
      <c r="AS92">
        <v>43.4</v>
      </c>
      <c r="AT92">
        <v>54.5</v>
      </c>
      <c r="AU92">
        <v>33.9</v>
      </c>
      <c r="AV92">
        <v>41.452411694336355</v>
      </c>
      <c r="AW92">
        <v>46.189189189189186</v>
      </c>
      <c r="AX92">
        <v>34.302998750520615</v>
      </c>
    </row>
    <row r="93" spans="1:50" x14ac:dyDescent="0.25">
      <c r="A93">
        <v>6</v>
      </c>
      <c r="B93" t="s">
        <v>1199</v>
      </c>
      <c r="C93">
        <v>30</v>
      </c>
      <c r="D93" t="s">
        <v>24640</v>
      </c>
      <c r="E93">
        <v>100111</v>
      </c>
      <c r="F93" t="s">
        <v>8285</v>
      </c>
      <c r="G93">
        <v>100111002</v>
      </c>
      <c r="H93" t="s">
        <v>14519</v>
      </c>
      <c r="I93">
        <v>1</v>
      </c>
      <c r="J93">
        <v>20.399999999999999</v>
      </c>
      <c r="K93">
        <v>14.8</v>
      </c>
      <c r="L93">
        <v>19.2</v>
      </c>
      <c r="M93">
        <v>16.100000000000001</v>
      </c>
      <c r="N93">
        <v>24.1</v>
      </c>
      <c r="O93">
        <v>25.5</v>
      </c>
      <c r="P93">
        <v>35.1</v>
      </c>
      <c r="Q93">
        <v>32.200000000000003</v>
      </c>
      <c r="R93">
        <v>31.9</v>
      </c>
      <c r="S93">
        <v>34.4</v>
      </c>
      <c r="T93">
        <v>41.5</v>
      </c>
      <c r="U93">
        <v>42.9</v>
      </c>
      <c r="V93">
        <v>34.9</v>
      </c>
      <c r="W93">
        <v>31.7</v>
      </c>
      <c r="X93">
        <v>38.59200367647059</v>
      </c>
      <c r="Y93">
        <v>0</v>
      </c>
      <c r="Z93">
        <v>45.679745059057417</v>
      </c>
      <c r="AA93">
        <v>46.306254359217114</v>
      </c>
      <c r="AB93">
        <v>47.228428847392145</v>
      </c>
      <c r="AC93">
        <v>33.205323613872324</v>
      </c>
      <c r="AD93">
        <v>35.673813660053028</v>
      </c>
      <c r="AE93">
        <v>45.908299218459248</v>
      </c>
      <c r="AF93">
        <v>49.244986768597478</v>
      </c>
      <c r="AG93">
        <v>41.536778115501519</v>
      </c>
      <c r="AH93">
        <v>40</v>
      </c>
      <c r="AI93">
        <v>44</v>
      </c>
      <c r="AJ93">
        <v>31.6</v>
      </c>
      <c r="AK93">
        <v>36.723746426949489</v>
      </c>
      <c r="AL93">
        <v>39.6</v>
      </c>
      <c r="AM93">
        <v>39.200000000000003</v>
      </c>
      <c r="AN93">
        <v>50.1</v>
      </c>
      <c r="AO93">
        <v>51.1</v>
      </c>
      <c r="AP93">
        <v>51.5</v>
      </c>
      <c r="AQ93">
        <v>0</v>
      </c>
      <c r="AR93">
        <v>0</v>
      </c>
      <c r="AS93">
        <v>0</v>
      </c>
      <c r="AT93">
        <v>0</v>
      </c>
      <c r="AU93">
        <v>38.514811821750172</v>
      </c>
      <c r="AV93">
        <v>46.269792309274109</v>
      </c>
      <c r="AW93">
        <v>53.496958476593491</v>
      </c>
      <c r="AX93">
        <v>44.470093245394587</v>
      </c>
    </row>
    <row r="94" spans="1:50" x14ac:dyDescent="0.25">
      <c r="A94">
        <v>6</v>
      </c>
      <c r="B94" t="s">
        <v>1199</v>
      </c>
      <c r="C94">
        <v>31</v>
      </c>
      <c r="D94" t="s">
        <v>8321</v>
      </c>
      <c r="E94">
        <v>100111</v>
      </c>
      <c r="F94" t="s">
        <v>8285</v>
      </c>
      <c r="G94">
        <v>100111012</v>
      </c>
      <c r="H94" t="s">
        <v>8321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28.045602605863195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7</v>
      </c>
      <c r="B95" t="s">
        <v>540</v>
      </c>
      <c r="C95">
        <v>1</v>
      </c>
      <c r="D95" t="s">
        <v>24611</v>
      </c>
      <c r="E95">
        <v>100112</v>
      </c>
      <c r="F95" t="s">
        <v>8326</v>
      </c>
      <c r="G95">
        <v>100112010</v>
      </c>
      <c r="H95" t="s">
        <v>8352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509.24918389553858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596.44171779141107</v>
      </c>
    </row>
    <row r="96" spans="1:50" x14ac:dyDescent="0.25">
      <c r="A96">
        <v>7</v>
      </c>
      <c r="B96" t="s">
        <v>540</v>
      </c>
      <c r="C96">
        <v>2</v>
      </c>
      <c r="D96" t="s">
        <v>15237</v>
      </c>
      <c r="E96">
        <v>100111</v>
      </c>
      <c r="F96" t="s">
        <v>8285</v>
      </c>
      <c r="G96">
        <v>100111001</v>
      </c>
      <c r="H96" t="s">
        <v>15237</v>
      </c>
      <c r="I96">
        <v>1</v>
      </c>
      <c r="J96">
        <v>20.2</v>
      </c>
      <c r="K96">
        <v>29.3</v>
      </c>
      <c r="L96">
        <v>33.700000000000003</v>
      </c>
      <c r="M96">
        <v>33.299999999999997</v>
      </c>
      <c r="N96">
        <v>39.9</v>
      </c>
      <c r="O96">
        <v>39.700000000000003</v>
      </c>
      <c r="P96">
        <v>36.4</v>
      </c>
      <c r="Q96">
        <v>36.6</v>
      </c>
      <c r="R96">
        <v>39.200000000000003</v>
      </c>
      <c r="S96">
        <v>41.3</v>
      </c>
      <c r="T96">
        <v>41.7</v>
      </c>
      <c r="U96">
        <v>37.5</v>
      </c>
      <c r="V96">
        <v>40.299999999999997</v>
      </c>
      <c r="W96">
        <v>42.7</v>
      </c>
      <c r="X96">
        <v>42.365951742627345</v>
      </c>
      <c r="Y96">
        <v>0</v>
      </c>
      <c r="Z96">
        <v>47.908426792879922</v>
      </c>
      <c r="AA96">
        <v>42.219572644508958</v>
      </c>
      <c r="AB96">
        <v>37.893448776337515</v>
      </c>
      <c r="AC96">
        <v>44.261476860042841</v>
      </c>
      <c r="AD96">
        <v>51.380854197349038</v>
      </c>
      <c r="AE96">
        <v>48.177199999999999</v>
      </c>
      <c r="AF96">
        <v>47.27304434479322</v>
      </c>
      <c r="AG96">
        <v>47.304358013120904</v>
      </c>
      <c r="AH96">
        <v>45.8</v>
      </c>
      <c r="AI96">
        <v>45.1</v>
      </c>
      <c r="AJ96">
        <v>57.3</v>
      </c>
      <c r="AK96">
        <v>51.446329378241032</v>
      </c>
      <c r="AL96">
        <v>59.8</v>
      </c>
      <c r="AM96">
        <v>54.4</v>
      </c>
      <c r="AN96">
        <v>39.200000000000003</v>
      </c>
      <c r="AO96">
        <v>51.9</v>
      </c>
      <c r="AP96">
        <v>63.4</v>
      </c>
      <c r="AQ96">
        <v>63.824058925712961</v>
      </c>
      <c r="AR96">
        <v>60.4</v>
      </c>
      <c r="AS96">
        <v>73.3</v>
      </c>
      <c r="AT96">
        <v>66.5</v>
      </c>
      <c r="AU96">
        <v>64.099999999999994</v>
      </c>
      <c r="AV96">
        <v>65.10148533227013</v>
      </c>
      <c r="AW96">
        <v>67.115972793830963</v>
      </c>
      <c r="AX96">
        <v>62.492395343076545</v>
      </c>
    </row>
    <row r="97" spans="1:50" x14ac:dyDescent="0.25">
      <c r="A97">
        <v>7</v>
      </c>
      <c r="B97" t="s">
        <v>540</v>
      </c>
      <c r="C97">
        <v>3</v>
      </c>
      <c r="D97" t="s">
        <v>24622</v>
      </c>
      <c r="E97">
        <v>100110</v>
      </c>
      <c r="F97" t="s">
        <v>8269</v>
      </c>
      <c r="G97">
        <v>100110006</v>
      </c>
      <c r="H97" t="s">
        <v>8275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5.7094091282436708</v>
      </c>
      <c r="AR97">
        <v>16.45</v>
      </c>
      <c r="AS97">
        <v>0</v>
      </c>
      <c r="AT97">
        <v>12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7</v>
      </c>
      <c r="B98" t="s">
        <v>540</v>
      </c>
      <c r="C98">
        <v>4</v>
      </c>
      <c r="D98" t="s">
        <v>8286</v>
      </c>
      <c r="E98">
        <v>100111</v>
      </c>
      <c r="F98" t="s">
        <v>8285</v>
      </c>
      <c r="G98">
        <v>100111005</v>
      </c>
      <c r="H98" t="s">
        <v>8286</v>
      </c>
      <c r="I98">
        <v>1</v>
      </c>
      <c r="J98">
        <v>15.2</v>
      </c>
      <c r="K98">
        <v>10.6</v>
      </c>
      <c r="L98">
        <v>11.7</v>
      </c>
      <c r="M98">
        <v>14.8</v>
      </c>
      <c r="N98">
        <v>17.3</v>
      </c>
      <c r="O98">
        <v>27.3</v>
      </c>
      <c r="P98">
        <v>15.6</v>
      </c>
      <c r="Q98">
        <v>14.2</v>
      </c>
      <c r="R98">
        <v>16.399999999999999</v>
      </c>
      <c r="S98">
        <v>22.6</v>
      </c>
      <c r="T98">
        <v>21.6</v>
      </c>
      <c r="U98">
        <v>29.6</v>
      </c>
      <c r="V98">
        <v>22.5</v>
      </c>
      <c r="W98">
        <v>16.899999999999999</v>
      </c>
      <c r="X98">
        <v>22.474172185430461</v>
      </c>
      <c r="Y98">
        <v>0</v>
      </c>
      <c r="Z98">
        <v>24.850187265917604</v>
      </c>
      <c r="AA98">
        <v>28.748973532941697</v>
      </c>
      <c r="AB98">
        <v>24.199766355140188</v>
      </c>
      <c r="AC98">
        <v>22.538036809815949</v>
      </c>
      <c r="AD98">
        <v>21.997155627793582</v>
      </c>
      <c r="AE98">
        <v>23.647019867549666</v>
      </c>
      <c r="AF98">
        <v>49.138364779874209</v>
      </c>
      <c r="AG98">
        <v>27.878195488721804</v>
      </c>
      <c r="AH98">
        <v>30</v>
      </c>
      <c r="AI98">
        <v>32</v>
      </c>
      <c r="AJ98">
        <v>16.899999999999999</v>
      </c>
      <c r="AK98">
        <v>33.033595315148716</v>
      </c>
      <c r="AL98">
        <v>36.6</v>
      </c>
      <c r="AM98">
        <v>32.4</v>
      </c>
      <c r="AN98">
        <v>38.4</v>
      </c>
      <c r="AO98">
        <v>35</v>
      </c>
      <c r="AP98">
        <v>51.1</v>
      </c>
      <c r="AQ98">
        <v>32.54425125488622</v>
      </c>
      <c r="AR98">
        <v>33.5</v>
      </c>
      <c r="AS98">
        <v>30.1</v>
      </c>
      <c r="AT98">
        <v>25.4</v>
      </c>
      <c r="AU98">
        <v>39</v>
      </c>
      <c r="AV98">
        <v>36.810607946136038</v>
      </c>
      <c r="AW98">
        <v>30.276500638569605</v>
      </c>
      <c r="AX98">
        <v>27.208375209380236</v>
      </c>
    </row>
    <row r="99" spans="1:50" x14ac:dyDescent="0.25">
      <c r="A99">
        <v>7</v>
      </c>
      <c r="B99" t="s">
        <v>540</v>
      </c>
      <c r="C99">
        <v>5</v>
      </c>
      <c r="D99" t="s">
        <v>24624</v>
      </c>
      <c r="E99">
        <v>100111</v>
      </c>
      <c r="F99" t="s">
        <v>8285</v>
      </c>
      <c r="G99">
        <v>100111004</v>
      </c>
      <c r="H99" t="s">
        <v>13117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55</v>
      </c>
      <c r="AR99">
        <v>56.8</v>
      </c>
      <c r="AS99">
        <v>56.8</v>
      </c>
      <c r="AT99">
        <v>0</v>
      </c>
      <c r="AU99">
        <v>0</v>
      </c>
      <c r="AV99">
        <v>0</v>
      </c>
      <c r="AW99">
        <v>63.255639097744364</v>
      </c>
      <c r="AX99">
        <v>57.254522373849575</v>
      </c>
    </row>
    <row r="100" spans="1:50" x14ac:dyDescent="0.25">
      <c r="A100">
        <v>7</v>
      </c>
      <c r="B100" t="s">
        <v>540</v>
      </c>
      <c r="C100">
        <v>6</v>
      </c>
      <c r="D100" t="s">
        <v>24625</v>
      </c>
      <c r="E100">
        <v>100111</v>
      </c>
      <c r="F100" t="s">
        <v>8285</v>
      </c>
      <c r="G100">
        <v>100111004</v>
      </c>
      <c r="H100" t="s">
        <v>13117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11.895933710548958</v>
      </c>
      <c r="AR100">
        <v>35.4</v>
      </c>
      <c r="AS100">
        <v>35.4</v>
      </c>
      <c r="AT100">
        <v>35.299999999999997</v>
      </c>
      <c r="AU100">
        <v>55.6</v>
      </c>
      <c r="AV100">
        <v>42.275258154165599</v>
      </c>
      <c r="AW100">
        <v>12.355329949238579</v>
      </c>
      <c r="AX100">
        <v>22.719696969696969</v>
      </c>
    </row>
    <row r="101" spans="1:50" x14ac:dyDescent="0.25">
      <c r="A101">
        <v>7</v>
      </c>
      <c r="B101" t="s">
        <v>540</v>
      </c>
      <c r="C101">
        <v>7</v>
      </c>
      <c r="D101" t="s">
        <v>24626</v>
      </c>
      <c r="E101">
        <v>100111</v>
      </c>
      <c r="F101" t="s">
        <v>8285</v>
      </c>
      <c r="G101">
        <v>100111004</v>
      </c>
      <c r="H101" t="s">
        <v>13117</v>
      </c>
      <c r="I101">
        <v>1</v>
      </c>
      <c r="J101">
        <v>18.100000000000001</v>
      </c>
      <c r="K101">
        <v>19</v>
      </c>
      <c r="L101">
        <v>22.8</v>
      </c>
      <c r="M101">
        <v>22.8</v>
      </c>
      <c r="N101">
        <v>26</v>
      </c>
      <c r="O101">
        <v>29.2</v>
      </c>
      <c r="P101">
        <v>27.3</v>
      </c>
      <c r="Q101">
        <v>37.5</v>
      </c>
      <c r="R101">
        <v>35.200000000000003</v>
      </c>
      <c r="S101">
        <v>37.9</v>
      </c>
      <c r="T101">
        <v>36.700000000000003</v>
      </c>
      <c r="U101">
        <v>42.6</v>
      </c>
      <c r="V101">
        <v>40.799999999999997</v>
      </c>
      <c r="W101">
        <v>40.6</v>
      </c>
      <c r="X101">
        <v>31.538906752411577</v>
      </c>
      <c r="Y101">
        <v>0</v>
      </c>
      <c r="Z101">
        <v>42.362708488922074</v>
      </c>
      <c r="AA101">
        <v>37.34292637837568</v>
      </c>
      <c r="AB101">
        <v>51.166599759132879</v>
      </c>
      <c r="AC101">
        <v>42.113382899628249</v>
      </c>
      <c r="AD101">
        <v>46.719594594594597</v>
      </c>
      <c r="AE101">
        <v>41.948920863309347</v>
      </c>
      <c r="AF101">
        <v>53.156190476190474</v>
      </c>
      <c r="AG101">
        <v>52.963157894736845</v>
      </c>
      <c r="AH101">
        <v>53.5</v>
      </c>
      <c r="AI101">
        <v>48</v>
      </c>
      <c r="AJ101">
        <v>52.5</v>
      </c>
      <c r="AK101">
        <v>38.29587606371372</v>
      </c>
      <c r="AL101">
        <v>42.7</v>
      </c>
      <c r="AM101">
        <v>38.200000000000003</v>
      </c>
      <c r="AN101">
        <v>36.700000000000003</v>
      </c>
      <c r="AO101">
        <v>48.9</v>
      </c>
      <c r="AP101">
        <v>51.4</v>
      </c>
      <c r="AQ101">
        <v>0</v>
      </c>
      <c r="AR101">
        <v>0</v>
      </c>
      <c r="AS101">
        <v>0</v>
      </c>
      <c r="AT101">
        <v>35.299999999999997</v>
      </c>
      <c r="AU101">
        <v>55.6</v>
      </c>
      <c r="AV101">
        <v>42.275510204081634</v>
      </c>
      <c r="AW101">
        <v>41.598272138228943</v>
      </c>
      <c r="AX101">
        <v>54.584773060029285</v>
      </c>
    </row>
    <row r="102" spans="1:50" x14ac:dyDescent="0.25">
      <c r="A102">
        <v>7</v>
      </c>
      <c r="B102" t="s">
        <v>540</v>
      </c>
      <c r="C102">
        <v>8</v>
      </c>
      <c r="D102" t="s">
        <v>8291</v>
      </c>
      <c r="E102">
        <v>100111</v>
      </c>
      <c r="F102" t="s">
        <v>8285</v>
      </c>
      <c r="G102">
        <v>100111006</v>
      </c>
      <c r="H102" t="s">
        <v>8291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43.6</v>
      </c>
      <c r="AR102">
        <v>39.799999999999997</v>
      </c>
      <c r="AS102">
        <v>39.799999999999997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7</v>
      </c>
      <c r="B103" t="s">
        <v>540</v>
      </c>
      <c r="C103">
        <v>9</v>
      </c>
      <c r="D103" t="s">
        <v>24627</v>
      </c>
      <c r="E103">
        <v>100112</v>
      </c>
      <c r="F103" t="s">
        <v>8326</v>
      </c>
      <c r="G103">
        <v>100112022</v>
      </c>
      <c r="H103" t="s">
        <v>8412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8</v>
      </c>
      <c r="AR103">
        <v>5.4</v>
      </c>
      <c r="AS103">
        <v>5.4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7</v>
      </c>
      <c r="B104" t="s">
        <v>540</v>
      </c>
      <c r="C104">
        <v>10</v>
      </c>
      <c r="D104" t="s">
        <v>24628</v>
      </c>
      <c r="E104">
        <v>100110</v>
      </c>
      <c r="F104" t="s">
        <v>8269</v>
      </c>
      <c r="G104">
        <v>100110005</v>
      </c>
      <c r="H104" t="s">
        <v>8270</v>
      </c>
      <c r="I104">
        <v>1</v>
      </c>
      <c r="J104">
        <v>4.5999999999999996</v>
      </c>
      <c r="K104">
        <v>4.2</v>
      </c>
      <c r="L104">
        <v>4.8</v>
      </c>
      <c r="M104">
        <v>4.5999999999999996</v>
      </c>
      <c r="N104">
        <v>8.6</v>
      </c>
      <c r="O104">
        <v>7.9</v>
      </c>
      <c r="P104">
        <v>8.3000000000000007</v>
      </c>
      <c r="Q104">
        <v>10.9</v>
      </c>
      <c r="R104">
        <v>4.8</v>
      </c>
      <c r="S104">
        <v>5.5</v>
      </c>
      <c r="T104">
        <v>5.7</v>
      </c>
      <c r="U104">
        <v>5.7</v>
      </c>
      <c r="V104">
        <v>9.5</v>
      </c>
      <c r="W104">
        <v>7.3</v>
      </c>
      <c r="X104">
        <v>7.7106583072100312</v>
      </c>
      <c r="Y104">
        <v>0</v>
      </c>
      <c r="Z104">
        <v>8.037234042553191</v>
      </c>
      <c r="AA104">
        <v>5.3276138707881726</v>
      </c>
      <c r="AB104">
        <v>7.2587776332899878</v>
      </c>
      <c r="AC104">
        <v>6.2832832832832839</v>
      </c>
      <c r="AD104">
        <v>4.3514938488576451</v>
      </c>
      <c r="AE104">
        <v>7.5047058823529413</v>
      </c>
      <c r="AF104">
        <v>6.7585526315789473</v>
      </c>
      <c r="AG104">
        <v>8.5375886524822704</v>
      </c>
      <c r="AH104">
        <v>7.9</v>
      </c>
      <c r="AI104">
        <v>7.7</v>
      </c>
      <c r="AJ104">
        <v>7.6</v>
      </c>
      <c r="AK104">
        <v>117.96121763622577</v>
      </c>
      <c r="AL104">
        <v>10.4</v>
      </c>
      <c r="AM104">
        <v>11.4</v>
      </c>
      <c r="AN104">
        <v>16.100000000000001</v>
      </c>
      <c r="AO104">
        <v>10.3</v>
      </c>
      <c r="AP104">
        <v>9.3000000000000007</v>
      </c>
      <c r="AQ104">
        <v>11.477349173769039</v>
      </c>
      <c r="AR104">
        <v>7.8</v>
      </c>
      <c r="AS104">
        <v>7.8</v>
      </c>
      <c r="AT104">
        <v>9.3000000000000007</v>
      </c>
      <c r="AU104">
        <v>8.9</v>
      </c>
      <c r="AV104">
        <v>8.3793197245919142</v>
      </c>
      <c r="AW104">
        <v>10</v>
      </c>
      <c r="AX104">
        <v>8.6750000000000007</v>
      </c>
    </row>
    <row r="105" spans="1:50" x14ac:dyDescent="0.25">
      <c r="A105">
        <v>7</v>
      </c>
      <c r="B105" t="s">
        <v>540</v>
      </c>
      <c r="C105">
        <v>11</v>
      </c>
      <c r="D105" t="s">
        <v>24629</v>
      </c>
      <c r="E105">
        <v>100110</v>
      </c>
      <c r="F105" t="s">
        <v>8269</v>
      </c>
      <c r="G105">
        <v>100110003</v>
      </c>
      <c r="H105" t="s">
        <v>13811</v>
      </c>
      <c r="I105">
        <v>1</v>
      </c>
      <c r="J105">
        <v>4.9000000000000004</v>
      </c>
      <c r="K105">
        <v>4.0999999999999996</v>
      </c>
      <c r="L105">
        <v>5.3</v>
      </c>
      <c r="M105">
        <v>7</v>
      </c>
      <c r="N105">
        <v>7.7</v>
      </c>
      <c r="O105">
        <v>7.6</v>
      </c>
      <c r="P105">
        <v>9.6999999999999993</v>
      </c>
      <c r="Q105">
        <v>5.5</v>
      </c>
      <c r="R105">
        <v>7.1</v>
      </c>
      <c r="S105">
        <v>5.0999999999999996</v>
      </c>
      <c r="T105">
        <v>7.4</v>
      </c>
      <c r="U105">
        <v>8.6</v>
      </c>
      <c r="V105">
        <v>10.4</v>
      </c>
      <c r="W105">
        <v>6.3</v>
      </c>
      <c r="X105">
        <v>6.7164634146341466</v>
      </c>
      <c r="Y105">
        <v>0</v>
      </c>
      <c r="Z105">
        <v>10.650610147719973</v>
      </c>
      <c r="AA105">
        <v>5.917104495037945</v>
      </c>
      <c r="AB105">
        <v>10.011210762331839</v>
      </c>
      <c r="AC105">
        <v>7.8063314711359402</v>
      </c>
      <c r="AD105">
        <v>6.7725947521865892</v>
      </c>
      <c r="AE105">
        <v>11.015625</v>
      </c>
      <c r="AF105">
        <v>10.129166666666666</v>
      </c>
      <c r="AG105">
        <v>8.0285714285714285</v>
      </c>
      <c r="AH105">
        <v>7.5</v>
      </c>
      <c r="AI105">
        <v>8.5</v>
      </c>
      <c r="AJ105">
        <v>6.9</v>
      </c>
      <c r="AK105">
        <v>103.34224598930483</v>
      </c>
      <c r="AL105">
        <v>7.9</v>
      </c>
      <c r="AM105">
        <v>7</v>
      </c>
      <c r="AN105">
        <v>7.2</v>
      </c>
      <c r="AO105">
        <v>6.7</v>
      </c>
      <c r="AP105">
        <v>8.5</v>
      </c>
      <c r="AQ105">
        <v>5.396885833295177</v>
      </c>
      <c r="AR105">
        <v>3.5</v>
      </c>
      <c r="AS105">
        <v>3.5</v>
      </c>
      <c r="AT105">
        <v>11.1</v>
      </c>
      <c r="AU105">
        <v>11.1</v>
      </c>
      <c r="AV105">
        <v>9.3114983124962816</v>
      </c>
      <c r="AW105">
        <v>7.3476070528967252</v>
      </c>
      <c r="AX105">
        <v>7.6164874551971327</v>
      </c>
    </row>
    <row r="106" spans="1:50" x14ac:dyDescent="0.25">
      <c r="A106">
        <v>7</v>
      </c>
      <c r="B106" t="s">
        <v>540</v>
      </c>
      <c r="C106">
        <v>12</v>
      </c>
      <c r="D106" t="s">
        <v>24630</v>
      </c>
      <c r="E106">
        <v>100113</v>
      </c>
      <c r="F106" t="s">
        <v>8570</v>
      </c>
      <c r="G106">
        <v>100113001</v>
      </c>
      <c r="H106" t="s">
        <v>15247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7</v>
      </c>
      <c r="B107" t="s">
        <v>540</v>
      </c>
      <c r="C107">
        <v>13</v>
      </c>
      <c r="D107" t="s">
        <v>24682</v>
      </c>
      <c r="E107">
        <v>100113</v>
      </c>
      <c r="F107" t="s">
        <v>8570</v>
      </c>
      <c r="G107">
        <v>100113001</v>
      </c>
      <c r="H107" t="s">
        <v>15247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7</v>
      </c>
      <c r="B108" t="s">
        <v>540</v>
      </c>
      <c r="C108">
        <v>14</v>
      </c>
      <c r="D108" t="s">
        <v>24683</v>
      </c>
      <c r="E108">
        <v>100113</v>
      </c>
      <c r="F108" t="s">
        <v>8570</v>
      </c>
      <c r="G108">
        <v>100113001</v>
      </c>
      <c r="H108" t="s">
        <v>15247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7</v>
      </c>
      <c r="B109" t="s">
        <v>540</v>
      </c>
      <c r="C109">
        <v>15</v>
      </c>
      <c r="D109" t="s">
        <v>24631</v>
      </c>
      <c r="E109">
        <v>100113</v>
      </c>
      <c r="F109" t="s">
        <v>8570</v>
      </c>
      <c r="G109">
        <v>100113001</v>
      </c>
      <c r="H109" t="s">
        <v>15247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18.5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9.25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25</v>
      </c>
      <c r="AK109">
        <v>15.512195121951219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7</v>
      </c>
      <c r="B110" t="s">
        <v>540</v>
      </c>
      <c r="C110">
        <v>19</v>
      </c>
      <c r="D110" t="s">
        <v>14529</v>
      </c>
      <c r="E110">
        <v>100113</v>
      </c>
      <c r="F110" t="s">
        <v>8570</v>
      </c>
      <c r="G110">
        <v>100113002</v>
      </c>
      <c r="H110" t="s">
        <v>14529</v>
      </c>
      <c r="I110">
        <v>1</v>
      </c>
      <c r="J110">
        <v>11</v>
      </c>
      <c r="K110">
        <v>13.8</v>
      </c>
      <c r="L110">
        <v>15.9</v>
      </c>
      <c r="M110">
        <v>15.9</v>
      </c>
      <c r="N110">
        <v>14.1</v>
      </c>
      <c r="O110">
        <v>16.399999999999999</v>
      </c>
      <c r="P110">
        <v>17.399999999999999</v>
      </c>
      <c r="Q110">
        <v>16.3</v>
      </c>
      <c r="R110">
        <v>19.5</v>
      </c>
      <c r="S110">
        <v>20.8</v>
      </c>
      <c r="T110">
        <v>21.9</v>
      </c>
      <c r="U110">
        <v>23.7</v>
      </c>
      <c r="V110">
        <v>23.2</v>
      </c>
      <c r="W110">
        <v>19.7</v>
      </c>
      <c r="X110">
        <v>22.418644067796613</v>
      </c>
      <c r="Y110">
        <v>0</v>
      </c>
      <c r="Z110">
        <v>19.746869409660107</v>
      </c>
      <c r="AA110">
        <v>20.047089041095894</v>
      </c>
      <c r="AB110">
        <v>9.2203592814371262</v>
      </c>
      <c r="AC110">
        <v>16.068085106382981</v>
      </c>
      <c r="AD110">
        <v>11.254716981132075</v>
      </c>
      <c r="AE110">
        <v>21.716393442622952</v>
      </c>
      <c r="AF110">
        <v>15.0328125</v>
      </c>
      <c r="AG110">
        <v>16.194285714285712</v>
      </c>
      <c r="AH110">
        <v>16.8</v>
      </c>
      <c r="AI110">
        <v>14.9</v>
      </c>
      <c r="AJ110">
        <v>15.9</v>
      </c>
      <c r="AK110">
        <v>27.504990019960083</v>
      </c>
      <c r="AL110">
        <v>21.9</v>
      </c>
      <c r="AM110">
        <v>18.7</v>
      </c>
      <c r="AN110">
        <v>27.7</v>
      </c>
      <c r="AO110">
        <v>11.5</v>
      </c>
      <c r="AP110">
        <v>10.5</v>
      </c>
      <c r="AQ110">
        <v>16.739612228190904</v>
      </c>
      <c r="AR110">
        <v>14.299999999999999</v>
      </c>
      <c r="AS110">
        <v>21.7</v>
      </c>
      <c r="AT110">
        <v>15.5</v>
      </c>
      <c r="AU110">
        <v>14.2</v>
      </c>
      <c r="AV110">
        <v>14.148255720162869</v>
      </c>
      <c r="AW110">
        <v>11.704569606801275</v>
      </c>
      <c r="AX110">
        <v>11.345334313005143</v>
      </c>
    </row>
    <row r="111" spans="1:50" x14ac:dyDescent="0.25">
      <c r="A111">
        <v>7</v>
      </c>
      <c r="B111" t="s">
        <v>540</v>
      </c>
      <c r="C111">
        <v>16</v>
      </c>
      <c r="D111" t="s">
        <v>24632</v>
      </c>
      <c r="E111">
        <v>100111</v>
      </c>
      <c r="F111" t="s">
        <v>8285</v>
      </c>
      <c r="G111">
        <v>100111003</v>
      </c>
      <c r="H111" t="s">
        <v>13816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126.59102221839484</v>
      </c>
      <c r="AR111">
        <v>107.3</v>
      </c>
      <c r="AS111">
        <v>118.9</v>
      </c>
      <c r="AT111">
        <v>105.4</v>
      </c>
      <c r="AU111">
        <v>108.5</v>
      </c>
      <c r="AV111">
        <v>122.0690826548624</v>
      </c>
      <c r="AW111">
        <v>124.93813873564258</v>
      </c>
      <c r="AX111">
        <v>109.86450577663672</v>
      </c>
    </row>
    <row r="112" spans="1:50" x14ac:dyDescent="0.25">
      <c r="A112">
        <v>7</v>
      </c>
      <c r="B112" t="s">
        <v>540</v>
      </c>
      <c r="C112">
        <v>17</v>
      </c>
      <c r="D112" t="s">
        <v>24633</v>
      </c>
      <c r="E112">
        <v>100111</v>
      </c>
      <c r="F112" t="s">
        <v>8285</v>
      </c>
      <c r="G112">
        <v>100111003</v>
      </c>
      <c r="H112" t="s">
        <v>13816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27.094987580853243</v>
      </c>
      <c r="AR112">
        <v>26.8</v>
      </c>
      <c r="AS112">
        <v>21.3</v>
      </c>
      <c r="AT112">
        <v>30.8</v>
      </c>
      <c r="AU112">
        <v>23.6</v>
      </c>
      <c r="AV112">
        <v>27.963693312943835</v>
      </c>
      <c r="AW112">
        <v>30.487959442332063</v>
      </c>
      <c r="AX112">
        <v>25.250393700787402</v>
      </c>
    </row>
    <row r="113" spans="1:50" x14ac:dyDescent="0.25">
      <c r="A113">
        <v>7</v>
      </c>
      <c r="B113" t="s">
        <v>540</v>
      </c>
      <c r="C113">
        <v>18</v>
      </c>
      <c r="D113" t="s">
        <v>24634</v>
      </c>
      <c r="E113">
        <v>100111</v>
      </c>
      <c r="F113" t="s">
        <v>8285</v>
      </c>
      <c r="G113">
        <v>100111003</v>
      </c>
      <c r="H113" t="s">
        <v>13816</v>
      </c>
      <c r="I113">
        <v>1</v>
      </c>
      <c r="J113">
        <v>21.3</v>
      </c>
      <c r="K113">
        <v>28</v>
      </c>
      <c r="L113">
        <v>32.200000000000003</v>
      </c>
      <c r="M113">
        <v>25.1</v>
      </c>
      <c r="N113">
        <v>37.799999999999997</v>
      </c>
      <c r="O113">
        <v>47.3</v>
      </c>
      <c r="P113">
        <v>40.1</v>
      </c>
      <c r="Q113">
        <v>39.299999999999997</v>
      </c>
      <c r="R113">
        <v>44.8</v>
      </c>
      <c r="S113">
        <v>54</v>
      </c>
      <c r="T113">
        <v>54.9</v>
      </c>
      <c r="U113">
        <v>56.1</v>
      </c>
      <c r="V113">
        <v>59.4</v>
      </c>
      <c r="W113">
        <v>59.7</v>
      </c>
      <c r="X113">
        <v>60.017198177676534</v>
      </c>
      <c r="Y113">
        <v>0</v>
      </c>
      <c r="Z113">
        <v>67.384981104473979</v>
      </c>
      <c r="AA113">
        <v>62.451704921238324</v>
      </c>
      <c r="AB113">
        <v>59.124017074814645</v>
      </c>
      <c r="AC113">
        <v>38.660972115066684</v>
      </c>
      <c r="AD113">
        <v>58.11959824442944</v>
      </c>
      <c r="AE113">
        <v>73.175711574952558</v>
      </c>
      <c r="AF113">
        <v>87.650106609808091</v>
      </c>
      <c r="AG113">
        <v>80.495835104122406</v>
      </c>
      <c r="AH113">
        <v>91.2</v>
      </c>
      <c r="AI113">
        <v>91.2</v>
      </c>
      <c r="AJ113">
        <v>90.9</v>
      </c>
      <c r="AK113">
        <v>94.624832601765974</v>
      </c>
      <c r="AL113">
        <v>87.8</v>
      </c>
      <c r="AM113">
        <v>94.6</v>
      </c>
      <c r="AN113">
        <v>93.1</v>
      </c>
      <c r="AO113">
        <v>111.9</v>
      </c>
      <c r="AP113">
        <v>91.2</v>
      </c>
      <c r="AQ113">
        <v>0</v>
      </c>
      <c r="AR113">
        <v>0</v>
      </c>
      <c r="AS113">
        <v>0</v>
      </c>
      <c r="AT113">
        <v>96.6</v>
      </c>
      <c r="AU113">
        <v>96.962298869209249</v>
      </c>
      <c r="AV113">
        <v>110.93476723384782</v>
      </c>
      <c r="AW113">
        <v>115.80601282627343</v>
      </c>
      <c r="AX113">
        <v>89.059099709583734</v>
      </c>
    </row>
    <row r="114" spans="1:50" x14ac:dyDescent="0.25">
      <c r="A114">
        <v>7</v>
      </c>
      <c r="B114" t="s">
        <v>540</v>
      </c>
      <c r="C114">
        <v>20</v>
      </c>
      <c r="D114" t="s">
        <v>15252</v>
      </c>
      <c r="E114">
        <v>100114</v>
      </c>
      <c r="F114" t="s">
        <v>8606</v>
      </c>
      <c r="G114">
        <v>100114001</v>
      </c>
      <c r="H114" t="s">
        <v>15252</v>
      </c>
      <c r="I114">
        <v>1</v>
      </c>
      <c r="J114">
        <v>85.1</v>
      </c>
      <c r="K114">
        <v>115.6</v>
      </c>
      <c r="L114">
        <v>116</v>
      </c>
      <c r="M114">
        <v>115.7</v>
      </c>
      <c r="N114">
        <v>155.80000000000001</v>
      </c>
      <c r="O114">
        <v>161.19999999999999</v>
      </c>
      <c r="P114">
        <v>156.1</v>
      </c>
      <c r="Q114">
        <v>99.9</v>
      </c>
      <c r="R114">
        <v>157</v>
      </c>
      <c r="S114">
        <v>134</v>
      </c>
      <c r="T114">
        <v>207.9</v>
      </c>
      <c r="U114">
        <v>146.80000000000001</v>
      </c>
      <c r="V114">
        <v>125.4</v>
      </c>
      <c r="W114">
        <v>135.9</v>
      </c>
      <c r="X114">
        <v>135.15121107266435</v>
      </c>
      <c r="Y114">
        <v>0</v>
      </c>
      <c r="Z114">
        <v>185.95730473492517</v>
      </c>
      <c r="AA114">
        <v>128.45412561576356</v>
      </c>
      <c r="AB114">
        <v>156.51028880866426</v>
      </c>
      <c r="AC114">
        <v>82.190633869441825</v>
      </c>
      <c r="AD114">
        <v>141.34224364592461</v>
      </c>
      <c r="AE114">
        <v>146.05327868852459</v>
      </c>
      <c r="AF114">
        <v>149.20527577937651</v>
      </c>
      <c r="AG114">
        <v>148.6148051948052</v>
      </c>
      <c r="AH114">
        <v>150.5</v>
      </c>
      <c r="AI114">
        <v>151.6</v>
      </c>
      <c r="AJ114">
        <v>169.4</v>
      </c>
      <c r="AK114">
        <v>133.50154657230894</v>
      </c>
      <c r="AL114">
        <v>170.7</v>
      </c>
      <c r="AM114">
        <v>146.19999999999999</v>
      </c>
      <c r="AN114">
        <v>125.2</v>
      </c>
      <c r="AO114">
        <v>243.5</v>
      </c>
      <c r="AP114">
        <v>165.8</v>
      </c>
      <c r="AQ114">
        <v>228.92935432721356</v>
      </c>
      <c r="AR114">
        <v>127.89999999999999</v>
      </c>
      <c r="AS114">
        <v>164.4</v>
      </c>
      <c r="AT114">
        <v>169.2</v>
      </c>
      <c r="AU114">
        <v>221.3</v>
      </c>
      <c r="AV114">
        <v>187.28394313163221</v>
      </c>
      <c r="AW114">
        <v>249.70121686223382</v>
      </c>
      <c r="AX114">
        <v>249.65949155687511</v>
      </c>
    </row>
    <row r="115" spans="1:50" x14ac:dyDescent="0.25">
      <c r="A115">
        <v>7</v>
      </c>
      <c r="B115" t="s">
        <v>540</v>
      </c>
      <c r="C115">
        <v>21</v>
      </c>
      <c r="D115" t="s">
        <v>24635</v>
      </c>
      <c r="E115">
        <v>100110</v>
      </c>
      <c r="F115" t="s">
        <v>8269</v>
      </c>
      <c r="G115">
        <v>100110002</v>
      </c>
      <c r="H115" t="s">
        <v>14514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18.688715622074085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7</v>
      </c>
      <c r="B116" t="s">
        <v>540</v>
      </c>
      <c r="C116">
        <v>22</v>
      </c>
      <c r="D116" t="s">
        <v>24636</v>
      </c>
      <c r="E116">
        <v>100110</v>
      </c>
      <c r="F116" t="s">
        <v>8269</v>
      </c>
      <c r="G116">
        <v>100110002</v>
      </c>
      <c r="H116" t="s">
        <v>14514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7</v>
      </c>
      <c r="B117" t="s">
        <v>540</v>
      </c>
      <c r="C117">
        <v>23</v>
      </c>
      <c r="D117" t="s">
        <v>24637</v>
      </c>
      <c r="E117">
        <v>100110</v>
      </c>
      <c r="F117" t="s">
        <v>8269</v>
      </c>
      <c r="G117">
        <v>100110002</v>
      </c>
      <c r="H117" t="s">
        <v>14514</v>
      </c>
      <c r="I117">
        <v>1</v>
      </c>
      <c r="J117">
        <v>8.1999999999999993</v>
      </c>
      <c r="K117">
        <v>12.6</v>
      </c>
      <c r="L117">
        <v>15.1</v>
      </c>
      <c r="M117">
        <v>11.9</v>
      </c>
      <c r="N117">
        <v>13.5</v>
      </c>
      <c r="O117">
        <v>13.6</v>
      </c>
      <c r="P117">
        <v>13</v>
      </c>
      <c r="Q117">
        <v>10.6</v>
      </c>
      <c r="R117">
        <v>13.7</v>
      </c>
      <c r="S117">
        <v>13.8</v>
      </c>
      <c r="T117">
        <v>14.9</v>
      </c>
      <c r="U117">
        <v>14.2</v>
      </c>
      <c r="V117">
        <v>13.3</v>
      </c>
      <c r="W117">
        <v>12.1</v>
      </c>
      <c r="X117">
        <v>13.511831831831833</v>
      </c>
      <c r="Y117">
        <v>0</v>
      </c>
      <c r="Z117">
        <v>15.687972809998904</v>
      </c>
      <c r="AA117">
        <v>12.827444001920741</v>
      </c>
      <c r="AB117">
        <v>16.712899170228816</v>
      </c>
      <c r="AC117">
        <v>10.954561366659664</v>
      </c>
      <c r="AD117">
        <v>16.649833626932864</v>
      </c>
      <c r="AE117">
        <v>16.313371757925072</v>
      </c>
      <c r="AF117">
        <v>17.154499640028796</v>
      </c>
      <c r="AG117">
        <v>20.088532763532765</v>
      </c>
      <c r="AH117">
        <v>19.5</v>
      </c>
      <c r="AI117">
        <v>19.8</v>
      </c>
      <c r="AJ117">
        <v>20.7</v>
      </c>
      <c r="AK117">
        <v>19.037476408735511</v>
      </c>
      <c r="AL117">
        <v>20.6</v>
      </c>
      <c r="AM117">
        <v>18.7</v>
      </c>
      <c r="AN117">
        <v>17</v>
      </c>
      <c r="AO117">
        <v>20.399999999999999</v>
      </c>
      <c r="AP117">
        <v>16</v>
      </c>
      <c r="AQ117">
        <v>0</v>
      </c>
      <c r="AR117">
        <v>12.200000000000001</v>
      </c>
      <c r="AS117">
        <v>11.1</v>
      </c>
      <c r="AT117">
        <v>15.8</v>
      </c>
      <c r="AU117">
        <v>12.8</v>
      </c>
      <c r="AV117">
        <v>16.252322577249014</v>
      </c>
      <c r="AW117">
        <v>17.686290453732315</v>
      </c>
      <c r="AX117">
        <v>12.03307151715585</v>
      </c>
    </row>
    <row r="118" spans="1:50" x14ac:dyDescent="0.25">
      <c r="A118">
        <v>7</v>
      </c>
      <c r="B118" t="s">
        <v>540</v>
      </c>
      <c r="C118">
        <v>24</v>
      </c>
      <c r="D118" t="s">
        <v>13826</v>
      </c>
      <c r="E118">
        <v>100113</v>
      </c>
      <c r="F118" t="s">
        <v>8570</v>
      </c>
      <c r="G118">
        <v>100113003</v>
      </c>
      <c r="H118" t="s">
        <v>13826</v>
      </c>
      <c r="I118">
        <v>1</v>
      </c>
      <c r="J118">
        <v>8</v>
      </c>
      <c r="K118">
        <v>0</v>
      </c>
      <c r="L118">
        <v>10</v>
      </c>
      <c r="M118">
        <v>0</v>
      </c>
      <c r="N118">
        <v>0</v>
      </c>
      <c r="O118">
        <v>0</v>
      </c>
      <c r="P118">
        <v>25.8</v>
      </c>
      <c r="Q118">
        <v>10.9</v>
      </c>
      <c r="R118">
        <v>22.2</v>
      </c>
      <c r="S118">
        <v>19.399999999999999</v>
      </c>
      <c r="T118">
        <v>10.6</v>
      </c>
      <c r="U118">
        <v>17.899999999999999</v>
      </c>
      <c r="V118">
        <v>6.2</v>
      </c>
      <c r="W118">
        <v>6.8</v>
      </c>
      <c r="X118">
        <v>11.9</v>
      </c>
      <c r="Y118">
        <v>0</v>
      </c>
      <c r="Z118">
        <v>21.8</v>
      </c>
      <c r="AA118">
        <v>30.362831858407084</v>
      </c>
      <c r="AB118">
        <v>28.900662251655625</v>
      </c>
      <c r="AC118">
        <v>13.9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36.5</v>
      </c>
      <c r="AK118">
        <v>38.906249999999993</v>
      </c>
      <c r="AL118">
        <v>35</v>
      </c>
      <c r="AM118">
        <v>39.700000000000003</v>
      </c>
      <c r="AN118">
        <v>0</v>
      </c>
      <c r="AO118">
        <v>0</v>
      </c>
      <c r="AP118">
        <v>32.799999999999997</v>
      </c>
      <c r="AQ118">
        <v>18</v>
      </c>
      <c r="AR118">
        <v>27.8</v>
      </c>
      <c r="AS118">
        <v>23.8</v>
      </c>
      <c r="AT118">
        <v>30.1</v>
      </c>
      <c r="AU118">
        <v>34</v>
      </c>
      <c r="AV118">
        <v>27.8038816337451</v>
      </c>
      <c r="AW118">
        <v>24.477551020408164</v>
      </c>
      <c r="AX118">
        <v>29.239436619718308</v>
      </c>
    </row>
    <row r="119" spans="1:50" x14ac:dyDescent="0.25">
      <c r="A119">
        <v>7</v>
      </c>
      <c r="B119" t="s">
        <v>540</v>
      </c>
      <c r="C119">
        <v>25</v>
      </c>
      <c r="D119" t="s">
        <v>8637</v>
      </c>
      <c r="E119">
        <v>100114</v>
      </c>
      <c r="F119" t="s">
        <v>8606</v>
      </c>
      <c r="G119">
        <v>100114011</v>
      </c>
      <c r="H119" t="s">
        <v>8637</v>
      </c>
      <c r="I119">
        <v>1</v>
      </c>
      <c r="J119">
        <v>413.19090753717313</v>
      </c>
      <c r="K119">
        <v>480.10012210012212</v>
      </c>
      <c r="L119">
        <v>512.90148911798394</v>
      </c>
      <c r="M119">
        <v>439.30776426566888</v>
      </c>
      <c r="N119">
        <v>550.05359661495061</v>
      </c>
      <c r="O119">
        <v>559.74576271186447</v>
      </c>
      <c r="P119">
        <v>637.18517855544621</v>
      </c>
      <c r="Q119">
        <v>556.1999752199232</v>
      </c>
      <c r="R119">
        <v>647.79321657741104</v>
      </c>
      <c r="S119">
        <v>594.6657334351404</v>
      </c>
      <c r="T119">
        <v>613.75517693315851</v>
      </c>
      <c r="U119">
        <v>650.35149960132128</v>
      </c>
      <c r="V119">
        <v>735.93900962930229</v>
      </c>
      <c r="W119">
        <v>692.62569235861645</v>
      </c>
      <c r="X119">
        <v>675.5217374075379</v>
      </c>
      <c r="Y119">
        <v>0</v>
      </c>
      <c r="Z119">
        <v>642.38685407054493</v>
      </c>
      <c r="AA119">
        <v>564.2283577410542</v>
      </c>
      <c r="AB119">
        <v>536.0985487681404</v>
      </c>
      <c r="AC119">
        <v>565.58304093567256</v>
      </c>
      <c r="AD119">
        <v>655.8</v>
      </c>
      <c r="AE119">
        <v>590</v>
      </c>
      <c r="AF119">
        <v>677.10933409220263</v>
      </c>
      <c r="AG119">
        <v>700</v>
      </c>
      <c r="AH119">
        <v>805</v>
      </c>
      <c r="AI119">
        <v>807.9</v>
      </c>
      <c r="AJ119">
        <v>756.6</v>
      </c>
      <c r="AK119">
        <v>723.8574820942971</v>
      </c>
      <c r="AL119">
        <v>752</v>
      </c>
      <c r="AM119">
        <v>810.3</v>
      </c>
      <c r="AN119">
        <v>898.8</v>
      </c>
      <c r="AO119">
        <v>993.7</v>
      </c>
      <c r="AP119">
        <v>1009.5</v>
      </c>
      <c r="AQ119">
        <v>1028.5919663811721</v>
      </c>
      <c r="AR119">
        <v>987.2</v>
      </c>
      <c r="AS119">
        <v>937</v>
      </c>
      <c r="AT119">
        <v>994</v>
      </c>
      <c r="AU119">
        <v>1017</v>
      </c>
      <c r="AV119">
        <v>1015.6774562120701</v>
      </c>
      <c r="AW119">
        <v>1052.4049235993209</v>
      </c>
      <c r="AX119">
        <v>1070.9776515151516</v>
      </c>
    </row>
    <row r="120" spans="1:50" x14ac:dyDescent="0.25">
      <c r="A120">
        <v>7</v>
      </c>
      <c r="B120" t="s">
        <v>540</v>
      </c>
      <c r="C120">
        <v>26</v>
      </c>
      <c r="D120" t="s">
        <v>8571</v>
      </c>
      <c r="E120">
        <v>100113</v>
      </c>
      <c r="F120" t="s">
        <v>8570</v>
      </c>
      <c r="G120">
        <v>100113005</v>
      </c>
      <c r="H120" t="s">
        <v>8571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33.57</v>
      </c>
      <c r="O120">
        <v>34.83</v>
      </c>
      <c r="P120">
        <v>36.729999999999997</v>
      </c>
      <c r="Q120">
        <v>36.39</v>
      </c>
      <c r="R120">
        <v>36.770000000000003</v>
      </c>
      <c r="S120">
        <v>35.1</v>
      </c>
      <c r="T120">
        <v>33.19</v>
      </c>
      <c r="U120">
        <v>34.799999999999997</v>
      </c>
      <c r="V120">
        <v>32.200000000000003</v>
      </c>
      <c r="W120">
        <v>32.75</v>
      </c>
      <c r="X120">
        <v>33.285384615384615</v>
      </c>
      <c r="Y120">
        <v>32.452167832167831</v>
      </c>
      <c r="Z120">
        <v>36.703524533517623</v>
      </c>
      <c r="AA120">
        <v>31.275674410439464</v>
      </c>
      <c r="AB120">
        <v>29.596685082872931</v>
      </c>
      <c r="AC120">
        <v>29.1</v>
      </c>
      <c r="AD120">
        <v>30.89992641648271</v>
      </c>
      <c r="AE120">
        <v>33.737037037037034</v>
      </c>
      <c r="AF120">
        <v>30.859259259259257</v>
      </c>
      <c r="AG120">
        <v>27.710416666666667</v>
      </c>
      <c r="AH120">
        <v>31.7</v>
      </c>
      <c r="AI120">
        <v>31.2</v>
      </c>
      <c r="AJ120">
        <v>28.5</v>
      </c>
      <c r="AK120">
        <v>30.706929656135451</v>
      </c>
      <c r="AL120">
        <v>30.8</v>
      </c>
      <c r="AM120">
        <v>34.200000000000003</v>
      </c>
      <c r="AN120">
        <v>25.8</v>
      </c>
      <c r="AO120">
        <v>37.9</v>
      </c>
      <c r="AP120">
        <v>35.299999999999997</v>
      </c>
      <c r="AQ120">
        <v>36.656980164088232</v>
      </c>
      <c r="AR120">
        <v>29.5</v>
      </c>
      <c r="AS120">
        <v>34.1</v>
      </c>
      <c r="AT120">
        <v>32</v>
      </c>
      <c r="AU120">
        <v>30</v>
      </c>
      <c r="AV120">
        <v>31.703965079547828</v>
      </c>
      <c r="AW120">
        <v>33.852941176470587</v>
      </c>
      <c r="AX120">
        <v>32.123052959501557</v>
      </c>
    </row>
    <row r="121" spans="1:50" x14ac:dyDescent="0.25">
      <c r="A121">
        <v>7</v>
      </c>
      <c r="B121" t="s">
        <v>540</v>
      </c>
      <c r="C121">
        <v>27</v>
      </c>
      <c r="D121" t="s">
        <v>24612</v>
      </c>
      <c r="E121">
        <v>100112</v>
      </c>
      <c r="F121" t="s">
        <v>8326</v>
      </c>
      <c r="G121">
        <v>100112020</v>
      </c>
      <c r="H121" t="s">
        <v>8402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482.70195740489964</v>
      </c>
      <c r="AL121">
        <v>0</v>
      </c>
      <c r="AM121">
        <v>0</v>
      </c>
      <c r="AN121">
        <v>0</v>
      </c>
      <c r="AO121">
        <v>0</v>
      </c>
      <c r="AP121">
        <v>861.6</v>
      </c>
      <c r="AQ121">
        <v>910.79235291775854</v>
      </c>
      <c r="AR121">
        <v>813.5</v>
      </c>
      <c r="AS121">
        <v>929.7</v>
      </c>
      <c r="AT121">
        <v>887.4</v>
      </c>
      <c r="AU121">
        <v>834.4</v>
      </c>
      <c r="AV121">
        <v>738.93697514386042</v>
      </c>
      <c r="AW121">
        <v>905.59516053978598</v>
      </c>
      <c r="AX121">
        <v>971.75432780847143</v>
      </c>
    </row>
    <row r="122" spans="1:50" x14ac:dyDescent="0.25">
      <c r="A122">
        <v>7</v>
      </c>
      <c r="B122" t="s">
        <v>540</v>
      </c>
      <c r="C122">
        <v>28</v>
      </c>
      <c r="D122" t="s">
        <v>24638</v>
      </c>
      <c r="E122">
        <v>100111</v>
      </c>
      <c r="F122" t="s">
        <v>8285</v>
      </c>
      <c r="G122">
        <v>100111002</v>
      </c>
      <c r="H122" t="s">
        <v>14519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67.681653119466446</v>
      </c>
      <c r="AR122">
        <v>64.5</v>
      </c>
      <c r="AS122">
        <v>82.7</v>
      </c>
      <c r="AT122">
        <v>66.5</v>
      </c>
      <c r="AU122">
        <v>67.3</v>
      </c>
      <c r="AV122">
        <v>66.024675059966967</v>
      </c>
      <c r="AW122">
        <v>71.988363942240298</v>
      </c>
      <c r="AX122">
        <v>69.00044444444444</v>
      </c>
    </row>
    <row r="123" spans="1:50" x14ac:dyDescent="0.25">
      <c r="A123">
        <v>7</v>
      </c>
      <c r="B123" t="s">
        <v>540</v>
      </c>
      <c r="C123">
        <v>29</v>
      </c>
      <c r="D123" t="s">
        <v>24639</v>
      </c>
      <c r="E123">
        <v>100111</v>
      </c>
      <c r="F123" t="s">
        <v>8285</v>
      </c>
      <c r="G123">
        <v>100111002</v>
      </c>
      <c r="H123" t="s">
        <v>14519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53.92264082846846</v>
      </c>
      <c r="AR123">
        <v>51.3</v>
      </c>
      <c r="AS123">
        <v>56.2</v>
      </c>
      <c r="AT123">
        <v>60</v>
      </c>
      <c r="AU123">
        <v>56.9</v>
      </c>
      <c r="AV123">
        <v>54.764118845741478</v>
      </c>
      <c r="AW123">
        <v>61.937132029505321</v>
      </c>
      <c r="AX123">
        <v>57.24934210526316</v>
      </c>
    </row>
    <row r="124" spans="1:50" x14ac:dyDescent="0.25">
      <c r="A124">
        <v>7</v>
      </c>
      <c r="B124" t="s">
        <v>540</v>
      </c>
      <c r="C124">
        <v>30</v>
      </c>
      <c r="D124" t="s">
        <v>24640</v>
      </c>
      <c r="E124">
        <v>100111</v>
      </c>
      <c r="F124" t="s">
        <v>8285</v>
      </c>
      <c r="G124">
        <v>100111002</v>
      </c>
      <c r="H124" t="s">
        <v>14519</v>
      </c>
      <c r="I124">
        <v>1</v>
      </c>
      <c r="J124">
        <v>14.5</v>
      </c>
      <c r="K124">
        <v>12.4</v>
      </c>
      <c r="L124">
        <v>15.5</v>
      </c>
      <c r="M124">
        <v>13.1</v>
      </c>
      <c r="N124">
        <v>18.7</v>
      </c>
      <c r="O124">
        <v>23.2</v>
      </c>
      <c r="P124">
        <v>26.7</v>
      </c>
      <c r="Q124">
        <v>23.1</v>
      </c>
      <c r="R124">
        <v>24.5</v>
      </c>
      <c r="S124">
        <v>28.2</v>
      </c>
      <c r="T124">
        <v>30.5</v>
      </c>
      <c r="U124">
        <v>35.1</v>
      </c>
      <c r="V124">
        <v>29.7</v>
      </c>
      <c r="W124">
        <v>31.8</v>
      </c>
      <c r="X124">
        <v>33.225786670969825</v>
      </c>
      <c r="Y124">
        <v>0</v>
      </c>
      <c r="Z124">
        <v>37.159638024951683</v>
      </c>
      <c r="AA124">
        <v>37.67686434871505</v>
      </c>
      <c r="AB124">
        <v>38.142162412105172</v>
      </c>
      <c r="AC124">
        <v>37.516100560886024</v>
      </c>
      <c r="AD124">
        <v>41.289395922947449</v>
      </c>
      <c r="AE124">
        <v>43.4446819003781</v>
      </c>
      <c r="AF124">
        <v>43.071263799637507</v>
      </c>
      <c r="AG124">
        <v>40.923035887487877</v>
      </c>
      <c r="AH124">
        <v>42.9</v>
      </c>
      <c r="AI124">
        <v>41.7</v>
      </c>
      <c r="AJ124">
        <v>42.3</v>
      </c>
      <c r="AK124">
        <v>42.705499692096595</v>
      </c>
      <c r="AL124">
        <v>49.5</v>
      </c>
      <c r="AM124">
        <v>43.4</v>
      </c>
      <c r="AN124">
        <v>54.2</v>
      </c>
      <c r="AO124">
        <v>59.6</v>
      </c>
      <c r="AP124">
        <v>50.4</v>
      </c>
      <c r="AQ124">
        <v>0</v>
      </c>
      <c r="AR124">
        <v>0</v>
      </c>
      <c r="AS124">
        <v>0</v>
      </c>
      <c r="AT124">
        <v>0</v>
      </c>
      <c r="AU124">
        <v>58.333798762055565</v>
      </c>
      <c r="AV124">
        <v>57.379818780889622</v>
      </c>
      <c r="AW124">
        <v>65.20940209949795</v>
      </c>
      <c r="AX124">
        <v>59.574758135444149</v>
      </c>
    </row>
    <row r="125" spans="1:50" x14ac:dyDescent="0.25">
      <c r="A125">
        <v>7</v>
      </c>
      <c r="B125" t="s">
        <v>540</v>
      </c>
      <c r="C125">
        <v>31</v>
      </c>
      <c r="D125" t="s">
        <v>8321</v>
      </c>
      <c r="E125">
        <v>100111</v>
      </c>
      <c r="F125" t="s">
        <v>8285</v>
      </c>
      <c r="G125">
        <v>100111012</v>
      </c>
      <c r="H125" t="s">
        <v>8321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36.803278688524593</v>
      </c>
      <c r="AL125">
        <v>0</v>
      </c>
      <c r="AM125">
        <v>0</v>
      </c>
      <c r="AN125">
        <v>0</v>
      </c>
      <c r="AO125">
        <v>0</v>
      </c>
      <c r="AP125">
        <v>30</v>
      </c>
      <c r="AQ125">
        <v>0</v>
      </c>
      <c r="AR125">
        <v>48.2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8</v>
      </c>
      <c r="B126" t="s">
        <v>528</v>
      </c>
      <c r="C126">
        <v>1</v>
      </c>
      <c r="D126" t="s">
        <v>24611</v>
      </c>
      <c r="E126">
        <v>100112</v>
      </c>
      <c r="F126" t="s">
        <v>8326</v>
      </c>
      <c r="G126">
        <v>100112010</v>
      </c>
      <c r="H126" t="s">
        <v>8352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374.85515065991535</v>
      </c>
      <c r="AL126">
        <v>0</v>
      </c>
      <c r="AM126">
        <v>0</v>
      </c>
      <c r="AN126">
        <v>0</v>
      </c>
      <c r="AO126">
        <v>0</v>
      </c>
      <c r="AP126">
        <v>497.3</v>
      </c>
      <c r="AQ126">
        <v>545.43647267758899</v>
      </c>
      <c r="AR126">
        <v>539.79999999999995</v>
      </c>
      <c r="AS126">
        <v>507.1</v>
      </c>
      <c r="AT126">
        <v>567.29999999999995</v>
      </c>
      <c r="AU126">
        <v>576.9</v>
      </c>
      <c r="AV126">
        <v>528.86598716496792</v>
      </c>
      <c r="AW126">
        <v>0</v>
      </c>
      <c r="AX126">
        <v>0</v>
      </c>
    </row>
    <row r="127" spans="1:50" x14ac:dyDescent="0.25">
      <c r="A127">
        <v>8</v>
      </c>
      <c r="B127" t="s">
        <v>528</v>
      </c>
      <c r="C127">
        <v>2</v>
      </c>
      <c r="D127" t="s">
        <v>15237</v>
      </c>
      <c r="E127">
        <v>100111</v>
      </c>
      <c r="F127" t="s">
        <v>8285</v>
      </c>
      <c r="G127">
        <v>100111001</v>
      </c>
      <c r="H127" t="s">
        <v>15237</v>
      </c>
      <c r="I127">
        <v>1</v>
      </c>
      <c r="J127">
        <v>19.100000000000001</v>
      </c>
      <c r="K127">
        <v>22.2</v>
      </c>
      <c r="L127">
        <v>26.6</v>
      </c>
      <c r="M127">
        <v>41.3</v>
      </c>
      <c r="N127">
        <v>41.7</v>
      </c>
      <c r="O127">
        <v>40.5</v>
      </c>
      <c r="P127">
        <v>43.7</v>
      </c>
      <c r="Q127">
        <v>39.799999999999997</v>
      </c>
      <c r="R127">
        <v>40.700000000000003</v>
      </c>
      <c r="S127">
        <v>42.3</v>
      </c>
      <c r="T127">
        <v>34.299999999999997</v>
      </c>
      <c r="U127">
        <v>40.700000000000003</v>
      </c>
      <c r="V127">
        <v>43.6</v>
      </c>
      <c r="W127">
        <v>38.700000000000003</v>
      </c>
      <c r="X127">
        <v>41.683965517241376</v>
      </c>
      <c r="Y127">
        <v>0</v>
      </c>
      <c r="Z127">
        <v>47.668287412209615</v>
      </c>
      <c r="AA127">
        <v>39.105941005400915</v>
      </c>
      <c r="AB127">
        <v>43</v>
      </c>
      <c r="AC127">
        <v>30.6875</v>
      </c>
      <c r="AD127">
        <v>48.901311249137336</v>
      </c>
      <c r="AE127">
        <v>45.14663677130045</v>
      </c>
      <c r="AF127">
        <v>52.640092165898615</v>
      </c>
      <c r="AG127">
        <v>52.482894736842105</v>
      </c>
      <c r="AH127">
        <v>47</v>
      </c>
      <c r="AI127">
        <v>50</v>
      </c>
      <c r="AJ127">
        <v>58.1</v>
      </c>
      <c r="AK127">
        <v>47.891512505728272</v>
      </c>
      <c r="AL127">
        <v>50.3</v>
      </c>
      <c r="AM127">
        <v>51.4</v>
      </c>
      <c r="AN127">
        <v>34.4</v>
      </c>
      <c r="AO127">
        <v>52</v>
      </c>
      <c r="AP127">
        <v>58.1</v>
      </c>
      <c r="AQ127">
        <v>54.723020049255901</v>
      </c>
      <c r="AR127">
        <v>59.6</v>
      </c>
      <c r="AS127">
        <v>48.1</v>
      </c>
      <c r="AT127">
        <v>60.6</v>
      </c>
      <c r="AU127">
        <v>46.2</v>
      </c>
      <c r="AV127">
        <v>0</v>
      </c>
      <c r="AW127">
        <v>0</v>
      </c>
      <c r="AX127">
        <v>0</v>
      </c>
    </row>
    <row r="128" spans="1:50" x14ac:dyDescent="0.25">
      <c r="A128">
        <v>8</v>
      </c>
      <c r="B128" t="s">
        <v>528</v>
      </c>
      <c r="C128">
        <v>3</v>
      </c>
      <c r="D128" t="s">
        <v>24622</v>
      </c>
      <c r="E128">
        <v>100110</v>
      </c>
      <c r="F128" t="s">
        <v>8269</v>
      </c>
      <c r="G128">
        <v>100110006</v>
      </c>
      <c r="H128" t="s">
        <v>8275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3.0426643624753655</v>
      </c>
      <c r="AR128">
        <v>11.3</v>
      </c>
      <c r="AS128">
        <v>0</v>
      </c>
      <c r="AT128">
        <v>6.3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528</v>
      </c>
      <c r="C129">
        <v>4</v>
      </c>
      <c r="D129" t="s">
        <v>8286</v>
      </c>
      <c r="E129">
        <v>100111</v>
      </c>
      <c r="F129" t="s">
        <v>8285</v>
      </c>
      <c r="G129">
        <v>100111005</v>
      </c>
      <c r="H129" t="s">
        <v>8286</v>
      </c>
      <c r="I129">
        <v>1</v>
      </c>
      <c r="J129">
        <v>15.7</v>
      </c>
      <c r="K129">
        <v>12.4</v>
      </c>
      <c r="L129">
        <v>14.3</v>
      </c>
      <c r="M129">
        <v>14.6</v>
      </c>
      <c r="N129">
        <v>17</v>
      </c>
      <c r="O129">
        <v>20.7</v>
      </c>
      <c r="P129">
        <v>16.8</v>
      </c>
      <c r="Q129">
        <v>19.100000000000001</v>
      </c>
      <c r="R129">
        <v>21.4</v>
      </c>
      <c r="S129">
        <v>19</v>
      </c>
      <c r="T129">
        <v>24.4</v>
      </c>
      <c r="U129">
        <v>25.7</v>
      </c>
      <c r="V129">
        <v>25.7</v>
      </c>
      <c r="W129">
        <v>25.8</v>
      </c>
      <c r="X129">
        <v>23.287789473684207</v>
      </c>
      <c r="Y129">
        <v>0</v>
      </c>
      <c r="Z129">
        <v>21.980421871800118</v>
      </c>
      <c r="AA129">
        <v>30.331834173120789</v>
      </c>
      <c r="AB129">
        <v>28.912922465208748</v>
      </c>
      <c r="AC129">
        <v>20.822958233572759</v>
      </c>
      <c r="AD129">
        <v>26.957690273570844</v>
      </c>
      <c r="AE129">
        <v>34.625440393281444</v>
      </c>
      <c r="AF129">
        <v>45.101591895803182</v>
      </c>
      <c r="AG129">
        <v>44.561249573233184</v>
      </c>
      <c r="AH129">
        <v>45</v>
      </c>
      <c r="AI129">
        <v>46</v>
      </c>
      <c r="AJ129">
        <v>43.3</v>
      </c>
      <c r="AK129">
        <v>38.117109404143434</v>
      </c>
      <c r="AL129">
        <v>32.200000000000003</v>
      </c>
      <c r="AM129">
        <v>31.2</v>
      </c>
      <c r="AN129">
        <v>47.3</v>
      </c>
      <c r="AO129">
        <v>48</v>
      </c>
      <c r="AP129">
        <v>47.5</v>
      </c>
      <c r="AQ129">
        <v>47.661454482320316</v>
      </c>
      <c r="AR129">
        <v>39.1</v>
      </c>
      <c r="AS129">
        <v>43.1</v>
      </c>
      <c r="AT129">
        <v>44.6</v>
      </c>
      <c r="AU129">
        <v>50.4</v>
      </c>
      <c r="AV129">
        <v>49.5255111976631</v>
      </c>
      <c r="AW129">
        <v>0</v>
      </c>
      <c r="AX129">
        <v>0</v>
      </c>
    </row>
    <row r="130" spans="1:50" x14ac:dyDescent="0.25">
      <c r="A130">
        <v>8</v>
      </c>
      <c r="B130" t="s">
        <v>528</v>
      </c>
      <c r="C130">
        <v>5</v>
      </c>
      <c r="D130" t="s">
        <v>24624</v>
      </c>
      <c r="E130">
        <v>100111</v>
      </c>
      <c r="F130" t="s">
        <v>8285</v>
      </c>
      <c r="G130">
        <v>100111004</v>
      </c>
      <c r="H130" t="s">
        <v>13117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55.045588017605198</v>
      </c>
      <c r="AR130">
        <v>55.900000000000006</v>
      </c>
      <c r="AS130">
        <v>57.5</v>
      </c>
      <c r="AT130">
        <v>54.9</v>
      </c>
      <c r="AU130">
        <v>59.1</v>
      </c>
      <c r="AV130">
        <v>74.365581810075795</v>
      </c>
      <c r="AW130">
        <v>0</v>
      </c>
      <c r="AX130">
        <v>0</v>
      </c>
    </row>
    <row r="131" spans="1:50" x14ac:dyDescent="0.25">
      <c r="A131">
        <v>8</v>
      </c>
      <c r="B131" t="s">
        <v>528</v>
      </c>
      <c r="C131">
        <v>6</v>
      </c>
      <c r="D131" t="s">
        <v>24625</v>
      </c>
      <c r="E131">
        <v>100111</v>
      </c>
      <c r="F131" t="s">
        <v>8285</v>
      </c>
      <c r="G131">
        <v>100111004</v>
      </c>
      <c r="H131" t="s">
        <v>13117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69.789688146741724</v>
      </c>
      <c r="AR131">
        <v>49.6</v>
      </c>
      <c r="AS131">
        <v>49.9</v>
      </c>
      <c r="AT131">
        <v>38.1</v>
      </c>
      <c r="AU131">
        <v>53.1</v>
      </c>
      <c r="AV131">
        <v>46.95774647887324</v>
      </c>
      <c r="AW131">
        <v>0</v>
      </c>
      <c r="AX131">
        <v>0</v>
      </c>
    </row>
    <row r="132" spans="1:50" x14ac:dyDescent="0.25">
      <c r="A132">
        <v>8</v>
      </c>
      <c r="B132" t="s">
        <v>528</v>
      </c>
      <c r="C132">
        <v>7</v>
      </c>
      <c r="D132" t="s">
        <v>24626</v>
      </c>
      <c r="E132">
        <v>100111</v>
      </c>
      <c r="F132" t="s">
        <v>8285</v>
      </c>
      <c r="G132">
        <v>100111004</v>
      </c>
      <c r="H132" t="s">
        <v>13117</v>
      </c>
      <c r="I132">
        <v>1</v>
      </c>
      <c r="J132">
        <v>16.399999999999999</v>
      </c>
      <c r="K132">
        <v>16.3</v>
      </c>
      <c r="L132">
        <v>25</v>
      </c>
      <c r="M132">
        <v>23.3</v>
      </c>
      <c r="N132">
        <v>30</v>
      </c>
      <c r="O132">
        <v>35.5</v>
      </c>
      <c r="P132">
        <v>34.700000000000003</v>
      </c>
      <c r="Q132">
        <v>38.9</v>
      </c>
      <c r="R132">
        <v>36.6</v>
      </c>
      <c r="S132">
        <v>39.6</v>
      </c>
      <c r="T132">
        <v>35.6</v>
      </c>
      <c r="U132">
        <v>35.799999999999997</v>
      </c>
      <c r="V132">
        <v>39.299999999999997</v>
      </c>
      <c r="W132">
        <v>35.1</v>
      </c>
      <c r="X132">
        <v>35.10307167235495</v>
      </c>
      <c r="Y132">
        <v>0</v>
      </c>
      <c r="Z132">
        <v>36.102999734536766</v>
      </c>
      <c r="AA132">
        <v>41.076464542651593</v>
      </c>
      <c r="AB132">
        <v>45.554421074127021</v>
      </c>
      <c r="AC132">
        <v>39.029364898702482</v>
      </c>
      <c r="AD132">
        <v>46.59021739130435</v>
      </c>
      <c r="AE132">
        <v>42.685294117647061</v>
      </c>
      <c r="AF132">
        <v>54.710730593607302</v>
      </c>
      <c r="AG132">
        <v>49.918285714285716</v>
      </c>
      <c r="AH132">
        <v>53.1</v>
      </c>
      <c r="AI132">
        <v>50</v>
      </c>
      <c r="AJ132">
        <v>43.7</v>
      </c>
      <c r="AK132">
        <v>48.333879853095482</v>
      </c>
      <c r="AL132">
        <v>48.7</v>
      </c>
      <c r="AM132">
        <v>43.1</v>
      </c>
      <c r="AN132">
        <v>61</v>
      </c>
      <c r="AO132">
        <v>56.3</v>
      </c>
      <c r="AP132">
        <v>56.5</v>
      </c>
      <c r="AQ132">
        <v>0</v>
      </c>
      <c r="AR132">
        <v>0</v>
      </c>
      <c r="AS132">
        <v>0</v>
      </c>
      <c r="AT132">
        <v>52.9</v>
      </c>
      <c r="AU132">
        <v>57.440979541227527</v>
      </c>
      <c r="AV132">
        <v>71.285318559556785</v>
      </c>
      <c r="AW132">
        <v>0</v>
      </c>
      <c r="AX132">
        <v>0</v>
      </c>
    </row>
    <row r="133" spans="1:50" x14ac:dyDescent="0.25">
      <c r="A133">
        <v>8</v>
      </c>
      <c r="B133" t="s">
        <v>528</v>
      </c>
      <c r="C133">
        <v>8</v>
      </c>
      <c r="D133" t="s">
        <v>8291</v>
      </c>
      <c r="E133">
        <v>100111</v>
      </c>
      <c r="F133" t="s">
        <v>8285</v>
      </c>
      <c r="G133">
        <v>100111006</v>
      </c>
      <c r="H133" t="s">
        <v>8291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53.8</v>
      </c>
      <c r="AR133">
        <v>55</v>
      </c>
      <c r="AS133">
        <v>55</v>
      </c>
      <c r="AT133">
        <v>55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8</v>
      </c>
      <c r="B134" t="s">
        <v>528</v>
      </c>
      <c r="C134">
        <v>9</v>
      </c>
      <c r="D134" t="s">
        <v>24627</v>
      </c>
      <c r="E134">
        <v>100112</v>
      </c>
      <c r="F134" t="s">
        <v>8326</v>
      </c>
      <c r="G134">
        <v>100112022</v>
      </c>
      <c r="H134" t="s">
        <v>8412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13.547457471698285</v>
      </c>
      <c r="AR134">
        <v>2.8</v>
      </c>
      <c r="AS134">
        <v>0</v>
      </c>
      <c r="AT134">
        <v>4.8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528</v>
      </c>
      <c r="C135">
        <v>10</v>
      </c>
      <c r="D135" t="s">
        <v>24628</v>
      </c>
      <c r="E135">
        <v>100110</v>
      </c>
      <c r="F135" t="s">
        <v>8269</v>
      </c>
      <c r="G135">
        <v>100110005</v>
      </c>
      <c r="H135" t="s">
        <v>8270</v>
      </c>
      <c r="I135">
        <v>1</v>
      </c>
      <c r="J135">
        <v>5.6</v>
      </c>
      <c r="K135">
        <v>3.6</v>
      </c>
      <c r="L135">
        <v>3.6</v>
      </c>
      <c r="M135">
        <v>4.5</v>
      </c>
      <c r="N135">
        <v>3.5</v>
      </c>
      <c r="O135">
        <v>8.6999999999999993</v>
      </c>
      <c r="P135">
        <v>9.1999999999999993</v>
      </c>
      <c r="Q135">
        <v>4.9000000000000004</v>
      </c>
      <c r="R135">
        <v>5.2</v>
      </c>
      <c r="S135">
        <v>6</v>
      </c>
      <c r="T135">
        <v>8.6</v>
      </c>
      <c r="U135">
        <v>16.100000000000001</v>
      </c>
      <c r="V135">
        <v>20</v>
      </c>
      <c r="W135">
        <v>18</v>
      </c>
      <c r="X135">
        <v>19.968913857677901</v>
      </c>
      <c r="Y135">
        <v>0</v>
      </c>
      <c r="Z135">
        <v>15.816746126340885</v>
      </c>
      <c r="AA135">
        <v>5.1444890572866599</v>
      </c>
      <c r="AB135">
        <v>11.788881069669248</v>
      </c>
      <c r="AC135">
        <v>3.1105990783410138</v>
      </c>
      <c r="AD135">
        <v>4.655913978494624</v>
      </c>
      <c r="AE135">
        <v>6.1545454545454543</v>
      </c>
      <c r="AF135">
        <v>7.2090909090909081</v>
      </c>
      <c r="AG135">
        <v>7.3044444444444441</v>
      </c>
      <c r="AH135">
        <v>7.3</v>
      </c>
      <c r="AI135">
        <v>8</v>
      </c>
      <c r="AJ135">
        <v>6.5</v>
      </c>
      <c r="AK135">
        <v>106.19896862913622</v>
      </c>
      <c r="AL135">
        <v>6</v>
      </c>
      <c r="AM135">
        <v>8.9</v>
      </c>
      <c r="AN135">
        <v>25</v>
      </c>
      <c r="AO135">
        <v>7.2</v>
      </c>
      <c r="AP135">
        <v>4.9000000000000004</v>
      </c>
      <c r="AQ135">
        <v>5.7726818711096648</v>
      </c>
      <c r="AR135">
        <v>3.5</v>
      </c>
      <c r="AS135">
        <v>3.5</v>
      </c>
      <c r="AT135">
        <v>0</v>
      </c>
      <c r="AU135">
        <v>8.9</v>
      </c>
      <c r="AV135">
        <v>8.4</v>
      </c>
      <c r="AW135">
        <v>0</v>
      </c>
      <c r="AX135">
        <v>0</v>
      </c>
    </row>
    <row r="136" spans="1:50" x14ac:dyDescent="0.25">
      <c r="A136">
        <v>8</v>
      </c>
      <c r="B136" t="s">
        <v>528</v>
      </c>
      <c r="C136">
        <v>11</v>
      </c>
      <c r="D136" t="s">
        <v>24629</v>
      </c>
      <c r="E136">
        <v>100110</v>
      </c>
      <c r="F136" t="s">
        <v>8269</v>
      </c>
      <c r="G136">
        <v>100110003</v>
      </c>
      <c r="H136" t="s">
        <v>13811</v>
      </c>
      <c r="I136">
        <v>1</v>
      </c>
      <c r="J136">
        <v>4.9000000000000004</v>
      </c>
      <c r="K136">
        <v>3.6</v>
      </c>
      <c r="L136">
        <v>3.9</v>
      </c>
      <c r="M136">
        <v>5.7</v>
      </c>
      <c r="N136">
        <v>6.8</v>
      </c>
      <c r="O136">
        <v>7.3</v>
      </c>
      <c r="P136">
        <v>8</v>
      </c>
      <c r="Q136">
        <v>4.0999999999999996</v>
      </c>
      <c r="R136">
        <v>5.0999999999999996</v>
      </c>
      <c r="S136">
        <v>4.7</v>
      </c>
      <c r="T136">
        <v>6.3</v>
      </c>
      <c r="U136">
        <v>7.8</v>
      </c>
      <c r="V136">
        <v>8.1</v>
      </c>
      <c r="W136">
        <v>8</v>
      </c>
      <c r="X136">
        <v>9.2032258064516128</v>
      </c>
      <c r="Y136">
        <v>0</v>
      </c>
      <c r="Z136">
        <v>10.028959149412422</v>
      </c>
      <c r="AA136">
        <v>6.1753655701813663</v>
      </c>
      <c r="AB136">
        <v>7.1085823964902666</v>
      </c>
      <c r="AC136">
        <v>6.844878878028049</v>
      </c>
      <c r="AD136">
        <v>5.4138670478913511</v>
      </c>
      <c r="AE136">
        <v>6.8</v>
      </c>
      <c r="AF136">
        <v>4.4447058823529408</v>
      </c>
      <c r="AG136">
        <v>7.9101694915254237</v>
      </c>
      <c r="AH136">
        <v>8</v>
      </c>
      <c r="AI136">
        <v>8</v>
      </c>
      <c r="AJ136">
        <v>6.5</v>
      </c>
      <c r="AK136">
        <v>80.879832412873753</v>
      </c>
      <c r="AL136">
        <v>6.4</v>
      </c>
      <c r="AM136">
        <v>6</v>
      </c>
      <c r="AN136">
        <v>5.2</v>
      </c>
      <c r="AO136">
        <v>6.3</v>
      </c>
      <c r="AP136">
        <v>6.7</v>
      </c>
      <c r="AQ136">
        <v>6.0329285608004799</v>
      </c>
      <c r="AR136">
        <v>6</v>
      </c>
      <c r="AS136">
        <v>4.5</v>
      </c>
      <c r="AT136">
        <v>8.6999999999999993</v>
      </c>
      <c r="AU136">
        <v>5.9</v>
      </c>
      <c r="AV136">
        <v>3.4058919803600656</v>
      </c>
      <c r="AW136">
        <v>0</v>
      </c>
      <c r="AX136">
        <v>0</v>
      </c>
    </row>
    <row r="137" spans="1:50" x14ac:dyDescent="0.25">
      <c r="A137">
        <v>8</v>
      </c>
      <c r="B137" t="s">
        <v>528</v>
      </c>
      <c r="C137">
        <v>12</v>
      </c>
      <c r="D137" t="s">
        <v>24630</v>
      </c>
      <c r="E137">
        <v>100113</v>
      </c>
      <c r="F137" t="s">
        <v>8570</v>
      </c>
      <c r="G137">
        <v>100113001</v>
      </c>
      <c r="H137" t="s">
        <v>15247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15.7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8</v>
      </c>
      <c r="B138" t="s">
        <v>528</v>
      </c>
      <c r="C138">
        <v>13</v>
      </c>
      <c r="D138" t="s">
        <v>24682</v>
      </c>
      <c r="E138">
        <v>100113</v>
      </c>
      <c r="F138" t="s">
        <v>8570</v>
      </c>
      <c r="G138">
        <v>100113001</v>
      </c>
      <c r="H138" t="s">
        <v>15247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8</v>
      </c>
      <c r="B139" t="s">
        <v>528</v>
      </c>
      <c r="C139">
        <v>14</v>
      </c>
      <c r="D139" t="s">
        <v>24683</v>
      </c>
      <c r="E139">
        <v>100113</v>
      </c>
      <c r="F139" t="s">
        <v>8570</v>
      </c>
      <c r="G139">
        <v>100113001</v>
      </c>
      <c r="H139" t="s">
        <v>15247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8</v>
      </c>
      <c r="B140" t="s">
        <v>528</v>
      </c>
      <c r="C140">
        <v>15</v>
      </c>
      <c r="D140" t="s">
        <v>24631</v>
      </c>
      <c r="E140">
        <v>100113</v>
      </c>
      <c r="F140" t="s">
        <v>8570</v>
      </c>
      <c r="G140">
        <v>100113001</v>
      </c>
      <c r="H140" t="s">
        <v>15247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18</v>
      </c>
      <c r="P140">
        <v>13</v>
      </c>
      <c r="Q140">
        <v>0</v>
      </c>
      <c r="R140">
        <v>39</v>
      </c>
      <c r="S140">
        <v>17</v>
      </c>
      <c r="T140">
        <v>2.9</v>
      </c>
      <c r="U140">
        <v>7.8</v>
      </c>
      <c r="V140">
        <v>18.2</v>
      </c>
      <c r="W140">
        <v>16.100000000000001</v>
      </c>
      <c r="X140">
        <v>24.387692307692312</v>
      </c>
      <c r="Y140">
        <v>0</v>
      </c>
      <c r="Z140">
        <v>9.8531468531468533</v>
      </c>
      <c r="AA140">
        <v>20.59428060768543</v>
      </c>
      <c r="AB140">
        <v>19.736054421768706</v>
      </c>
      <c r="AC140">
        <v>0</v>
      </c>
      <c r="AD140">
        <v>31.354725787631274</v>
      </c>
      <c r="AE140">
        <v>15.5</v>
      </c>
      <c r="AF140">
        <v>22</v>
      </c>
      <c r="AG140">
        <v>28.964285714285715</v>
      </c>
      <c r="AH140">
        <v>29</v>
      </c>
      <c r="AI140">
        <v>0</v>
      </c>
      <c r="AJ140">
        <v>30.5</v>
      </c>
      <c r="AK140">
        <v>28.330299089726921</v>
      </c>
      <c r="AL140">
        <v>23.8</v>
      </c>
      <c r="AM140">
        <v>28.1</v>
      </c>
      <c r="AN140">
        <v>27.3</v>
      </c>
      <c r="AO140">
        <v>23.8</v>
      </c>
      <c r="AP140">
        <v>25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8</v>
      </c>
      <c r="B141" t="s">
        <v>528</v>
      </c>
      <c r="C141">
        <v>19</v>
      </c>
      <c r="D141" t="s">
        <v>14529</v>
      </c>
      <c r="E141">
        <v>100113</v>
      </c>
      <c r="F141" t="s">
        <v>8570</v>
      </c>
      <c r="G141">
        <v>100113002</v>
      </c>
      <c r="H141" t="s">
        <v>14529</v>
      </c>
      <c r="I141">
        <v>1</v>
      </c>
      <c r="J141">
        <v>11.4</v>
      </c>
      <c r="K141">
        <v>14.3</v>
      </c>
      <c r="L141">
        <v>11.4</v>
      </c>
      <c r="M141">
        <v>0</v>
      </c>
      <c r="N141">
        <v>15.1</v>
      </c>
      <c r="O141">
        <v>16.5</v>
      </c>
      <c r="P141">
        <v>15.8</v>
      </c>
      <c r="Q141">
        <v>19.600000000000001</v>
      </c>
      <c r="R141">
        <v>18.899999999999999</v>
      </c>
      <c r="S141">
        <v>21</v>
      </c>
      <c r="T141">
        <v>15.7</v>
      </c>
      <c r="U141">
        <v>17.399999999999999</v>
      </c>
      <c r="V141">
        <v>18.100000000000001</v>
      </c>
      <c r="W141">
        <v>19.8</v>
      </c>
      <c r="X141">
        <v>12.162820512820513</v>
      </c>
      <c r="Y141">
        <v>0</v>
      </c>
      <c r="Z141">
        <v>17.71556886227545</v>
      </c>
      <c r="AA141">
        <v>13.352380952380951</v>
      </c>
      <c r="AB141">
        <v>15.533653846153847</v>
      </c>
      <c r="AC141">
        <v>20.283410138248847</v>
      </c>
      <c r="AD141">
        <v>13.975169300225733</v>
      </c>
      <c r="AE141">
        <v>11.886486486486486</v>
      </c>
      <c r="AF141">
        <v>21.693103448275863</v>
      </c>
      <c r="AG141">
        <v>20</v>
      </c>
      <c r="AH141">
        <v>20.2</v>
      </c>
      <c r="AI141">
        <v>20.3</v>
      </c>
      <c r="AJ141">
        <v>22</v>
      </c>
      <c r="AK141">
        <v>42.1875</v>
      </c>
      <c r="AL141">
        <v>20.2</v>
      </c>
      <c r="AM141">
        <v>36.299999999999997</v>
      </c>
      <c r="AN141">
        <v>26.6</v>
      </c>
      <c r="AO141">
        <v>13.6</v>
      </c>
      <c r="AP141">
        <v>20.8</v>
      </c>
      <c r="AQ141">
        <v>29.27797706104198</v>
      </c>
      <c r="AR141">
        <v>17.400000000000002</v>
      </c>
      <c r="AS141">
        <v>9.8000000000000007</v>
      </c>
      <c r="AT141">
        <v>11</v>
      </c>
      <c r="AU141">
        <v>16.899999999999999</v>
      </c>
      <c r="AV141">
        <v>12.281914893617021</v>
      </c>
      <c r="AW141">
        <v>0</v>
      </c>
      <c r="AX141">
        <v>0</v>
      </c>
    </row>
    <row r="142" spans="1:50" x14ac:dyDescent="0.25">
      <c r="A142">
        <v>8</v>
      </c>
      <c r="B142" t="s">
        <v>528</v>
      </c>
      <c r="C142">
        <v>16</v>
      </c>
      <c r="D142" t="s">
        <v>24632</v>
      </c>
      <c r="E142">
        <v>100111</v>
      </c>
      <c r="F142" t="s">
        <v>8285</v>
      </c>
      <c r="G142">
        <v>100111003</v>
      </c>
      <c r="H142" t="s">
        <v>13816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133.6559991363749</v>
      </c>
      <c r="AR142">
        <v>118.80000000000001</v>
      </c>
      <c r="AS142">
        <v>119.4</v>
      </c>
      <c r="AT142">
        <v>122.3</v>
      </c>
      <c r="AU142">
        <v>101.5</v>
      </c>
      <c r="AV142">
        <v>124.64352797060025</v>
      </c>
      <c r="AW142">
        <v>0</v>
      </c>
      <c r="AX142">
        <v>0</v>
      </c>
    </row>
    <row r="143" spans="1:50" x14ac:dyDescent="0.25">
      <c r="A143">
        <v>8</v>
      </c>
      <c r="B143" t="s">
        <v>528</v>
      </c>
      <c r="C143">
        <v>17</v>
      </c>
      <c r="D143" t="s">
        <v>24633</v>
      </c>
      <c r="E143">
        <v>100111</v>
      </c>
      <c r="F143" t="s">
        <v>8285</v>
      </c>
      <c r="G143">
        <v>100111003</v>
      </c>
      <c r="H143" t="s">
        <v>13816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44.077326187627975</v>
      </c>
      <c r="AR143">
        <v>33.4</v>
      </c>
      <c r="AS143">
        <v>32.6</v>
      </c>
      <c r="AT143">
        <v>51.8</v>
      </c>
      <c r="AU143">
        <v>47</v>
      </c>
      <c r="AV143">
        <v>32.793617021276596</v>
      </c>
      <c r="AW143">
        <v>0</v>
      </c>
      <c r="AX143">
        <v>0</v>
      </c>
    </row>
    <row r="144" spans="1:50" x14ac:dyDescent="0.25">
      <c r="A144">
        <v>8</v>
      </c>
      <c r="B144" t="s">
        <v>528</v>
      </c>
      <c r="C144">
        <v>18</v>
      </c>
      <c r="D144" t="s">
        <v>24634</v>
      </c>
      <c r="E144">
        <v>100111</v>
      </c>
      <c r="F144" t="s">
        <v>8285</v>
      </c>
      <c r="G144">
        <v>100111003</v>
      </c>
      <c r="H144" t="s">
        <v>13816</v>
      </c>
      <c r="I144">
        <v>1</v>
      </c>
      <c r="J144">
        <v>9.6</v>
      </c>
      <c r="K144">
        <v>11.5</v>
      </c>
      <c r="L144">
        <v>12.7</v>
      </c>
      <c r="M144">
        <v>17.3</v>
      </c>
      <c r="N144">
        <v>12.5</v>
      </c>
      <c r="O144">
        <v>15.8</v>
      </c>
      <c r="P144">
        <v>19.2</v>
      </c>
      <c r="Q144">
        <v>11</v>
      </c>
      <c r="R144">
        <v>17.2</v>
      </c>
      <c r="S144">
        <v>25.7</v>
      </c>
      <c r="T144">
        <v>26.4</v>
      </c>
      <c r="U144">
        <v>42.1</v>
      </c>
      <c r="V144">
        <v>43.8</v>
      </c>
      <c r="W144">
        <v>39.700000000000003</v>
      </c>
      <c r="X144">
        <v>26.571530249110321</v>
      </c>
      <c r="Y144">
        <v>0</v>
      </c>
      <c r="Z144">
        <v>29.538269290846614</v>
      </c>
      <c r="AA144">
        <v>42.545680088510416</v>
      </c>
      <c r="AB144">
        <v>25.205291359678501</v>
      </c>
      <c r="AC144">
        <v>24.753000631711938</v>
      </c>
      <c r="AD144">
        <v>36.896412556053811</v>
      </c>
      <c r="AE144">
        <v>58.584986595174264</v>
      </c>
      <c r="AF144">
        <v>78.893793103448274</v>
      </c>
      <c r="AG144">
        <v>65.786293436293434</v>
      </c>
      <c r="AH144">
        <v>81</v>
      </c>
      <c r="AI144">
        <v>91</v>
      </c>
      <c r="AJ144">
        <v>96.2</v>
      </c>
      <c r="AK144">
        <v>92.837521188553211</v>
      </c>
      <c r="AL144">
        <v>83.6</v>
      </c>
      <c r="AM144">
        <v>105.1</v>
      </c>
      <c r="AN144">
        <v>124.1</v>
      </c>
      <c r="AO144">
        <v>130.9</v>
      </c>
      <c r="AP144">
        <v>120.8</v>
      </c>
      <c r="AQ144">
        <v>0</v>
      </c>
      <c r="AR144">
        <v>0</v>
      </c>
      <c r="AS144">
        <v>0</v>
      </c>
      <c r="AT144">
        <v>119.7</v>
      </c>
      <c r="AU144">
        <v>100.83479123226364</v>
      </c>
      <c r="AV144">
        <v>120.43843756088057</v>
      </c>
      <c r="AW144">
        <v>0</v>
      </c>
      <c r="AX144">
        <v>0</v>
      </c>
    </row>
    <row r="145" spans="1:50" x14ac:dyDescent="0.25">
      <c r="A145">
        <v>8</v>
      </c>
      <c r="B145" t="s">
        <v>528</v>
      </c>
      <c r="C145">
        <v>20</v>
      </c>
      <c r="D145" t="s">
        <v>15252</v>
      </c>
      <c r="E145">
        <v>100114</v>
      </c>
      <c r="F145" t="s">
        <v>8606</v>
      </c>
      <c r="G145">
        <v>100114001</v>
      </c>
      <c r="H145" t="s">
        <v>15252</v>
      </c>
      <c r="I145">
        <v>1</v>
      </c>
      <c r="J145">
        <v>83.2</v>
      </c>
      <c r="K145">
        <v>98.7</v>
      </c>
      <c r="L145">
        <v>93.8</v>
      </c>
      <c r="M145">
        <v>70.7</v>
      </c>
      <c r="N145">
        <v>72.2</v>
      </c>
      <c r="O145">
        <v>115</v>
      </c>
      <c r="P145">
        <v>92.1</v>
      </c>
      <c r="Q145">
        <v>77.5</v>
      </c>
      <c r="R145">
        <v>101.8</v>
      </c>
      <c r="S145">
        <v>77.599999999999994</v>
      </c>
      <c r="T145">
        <v>99.3</v>
      </c>
      <c r="U145">
        <v>91.4</v>
      </c>
      <c r="V145">
        <v>218.5</v>
      </c>
      <c r="W145">
        <v>99.5</v>
      </c>
      <c r="X145">
        <v>104.02244318181818</v>
      </c>
      <c r="Y145">
        <v>0</v>
      </c>
      <c r="Z145">
        <v>70.160477964795064</v>
      </c>
      <c r="AA145">
        <v>109.0398687755501</v>
      </c>
      <c r="AB145">
        <v>99.593799797189632</v>
      </c>
      <c r="AC145">
        <v>114.65340578303901</v>
      </c>
      <c r="AD145">
        <v>94.711879631708939</v>
      </c>
      <c r="AE145">
        <v>129.97926829268292</v>
      </c>
      <c r="AF145">
        <v>199.60667938931297</v>
      </c>
      <c r="AG145">
        <v>198.9370826010545</v>
      </c>
      <c r="AH145">
        <v>200.5</v>
      </c>
      <c r="AI145">
        <v>202.7</v>
      </c>
      <c r="AJ145">
        <v>199.5</v>
      </c>
      <c r="AK145">
        <v>115.76870309860226</v>
      </c>
      <c r="AL145">
        <v>167</v>
      </c>
      <c r="AM145">
        <v>156.30000000000001</v>
      </c>
      <c r="AN145">
        <v>184.9</v>
      </c>
      <c r="AO145">
        <v>272.60000000000002</v>
      </c>
      <c r="AP145">
        <v>168.4</v>
      </c>
      <c r="AQ145">
        <v>182.31266095438755</v>
      </c>
      <c r="AR145">
        <v>154.5</v>
      </c>
      <c r="AS145">
        <v>157.80000000000001</v>
      </c>
      <c r="AT145">
        <v>148.1</v>
      </c>
      <c r="AU145">
        <v>172.5</v>
      </c>
      <c r="AV145">
        <v>173.13359038330688</v>
      </c>
      <c r="AW145">
        <v>0</v>
      </c>
      <c r="AX145">
        <v>0</v>
      </c>
    </row>
    <row r="146" spans="1:50" x14ac:dyDescent="0.25">
      <c r="A146">
        <v>8</v>
      </c>
      <c r="B146" t="s">
        <v>528</v>
      </c>
      <c r="C146">
        <v>21</v>
      </c>
      <c r="D146" t="s">
        <v>24635</v>
      </c>
      <c r="E146">
        <v>100110</v>
      </c>
      <c r="F146" t="s">
        <v>8269</v>
      </c>
      <c r="G146">
        <v>100110002</v>
      </c>
      <c r="H146" t="s">
        <v>14514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14.23410321971582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8</v>
      </c>
      <c r="B147" t="s">
        <v>528</v>
      </c>
      <c r="C147">
        <v>22</v>
      </c>
      <c r="D147" t="s">
        <v>24636</v>
      </c>
      <c r="E147">
        <v>100110</v>
      </c>
      <c r="F147" t="s">
        <v>8269</v>
      </c>
      <c r="G147">
        <v>100110002</v>
      </c>
      <c r="H147" t="s">
        <v>14514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20.693860729474864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8</v>
      </c>
      <c r="B148" t="s">
        <v>528</v>
      </c>
      <c r="C148">
        <v>23</v>
      </c>
      <c r="D148" t="s">
        <v>24637</v>
      </c>
      <c r="E148">
        <v>100110</v>
      </c>
      <c r="F148" t="s">
        <v>8269</v>
      </c>
      <c r="G148">
        <v>100110002</v>
      </c>
      <c r="H148" t="s">
        <v>14514</v>
      </c>
      <c r="I148">
        <v>1</v>
      </c>
      <c r="J148">
        <v>5.9</v>
      </c>
      <c r="K148">
        <v>9.9</v>
      </c>
      <c r="L148">
        <v>10.9</v>
      </c>
      <c r="M148">
        <v>8.5</v>
      </c>
      <c r="N148">
        <v>9.6999999999999993</v>
      </c>
      <c r="O148">
        <v>11.4</v>
      </c>
      <c r="P148">
        <v>7.2</v>
      </c>
      <c r="Q148">
        <v>7.9</v>
      </c>
      <c r="R148">
        <v>11.9</v>
      </c>
      <c r="S148">
        <v>10.199999999999999</v>
      </c>
      <c r="T148">
        <v>11.4</v>
      </c>
      <c r="U148">
        <v>13.2</v>
      </c>
      <c r="V148">
        <v>12.4</v>
      </c>
      <c r="W148">
        <v>12.3</v>
      </c>
      <c r="X148">
        <v>11.799829254410927</v>
      </c>
      <c r="Y148">
        <v>0</v>
      </c>
      <c r="Z148">
        <v>12.721792628548851</v>
      </c>
      <c r="AA148">
        <v>10.588900268604224</v>
      </c>
      <c r="AB148">
        <v>12.23920560333363</v>
      </c>
      <c r="AC148">
        <v>11.180821219076766</v>
      </c>
      <c r="AD148">
        <v>11.444690265486726</v>
      </c>
      <c r="AE148">
        <v>18.478104138851805</v>
      </c>
      <c r="AF148">
        <v>14.897648902821318</v>
      </c>
      <c r="AG148">
        <v>18.893933463796476</v>
      </c>
      <c r="AH148">
        <v>19.8</v>
      </c>
      <c r="AI148">
        <v>22</v>
      </c>
      <c r="AJ148">
        <v>20.3</v>
      </c>
      <c r="AK148">
        <v>16.600712476930333</v>
      </c>
      <c r="AL148">
        <v>13.4</v>
      </c>
      <c r="AM148">
        <v>13.2</v>
      </c>
      <c r="AN148">
        <v>18</v>
      </c>
      <c r="AO148">
        <v>19.3</v>
      </c>
      <c r="AP148">
        <v>22.1</v>
      </c>
      <c r="AQ148">
        <v>0</v>
      </c>
      <c r="AR148">
        <v>12.9</v>
      </c>
      <c r="AS148">
        <v>11.3</v>
      </c>
      <c r="AT148">
        <v>20.6</v>
      </c>
      <c r="AU148">
        <v>18.7</v>
      </c>
      <c r="AV148">
        <v>15.80530303030303</v>
      </c>
      <c r="AW148">
        <v>0</v>
      </c>
      <c r="AX148">
        <v>0</v>
      </c>
    </row>
    <row r="149" spans="1:50" x14ac:dyDescent="0.25">
      <c r="A149">
        <v>8</v>
      </c>
      <c r="B149" t="s">
        <v>528</v>
      </c>
      <c r="C149">
        <v>24</v>
      </c>
      <c r="D149" t="s">
        <v>13826</v>
      </c>
      <c r="E149">
        <v>100113</v>
      </c>
      <c r="F149" t="s">
        <v>8570</v>
      </c>
      <c r="G149">
        <v>100113003</v>
      </c>
      <c r="H149" t="s">
        <v>13826</v>
      </c>
      <c r="I149">
        <v>1</v>
      </c>
      <c r="J149">
        <v>10.7</v>
      </c>
      <c r="K149">
        <v>8.6999999999999993</v>
      </c>
      <c r="L149">
        <v>11.3</v>
      </c>
      <c r="M149">
        <v>8.5</v>
      </c>
      <c r="N149">
        <v>15.1</v>
      </c>
      <c r="O149">
        <v>14.5</v>
      </c>
      <c r="P149">
        <v>22</v>
      </c>
      <c r="Q149">
        <v>22.4</v>
      </c>
      <c r="R149">
        <v>20.2</v>
      </c>
      <c r="S149">
        <v>16.100000000000001</v>
      </c>
      <c r="T149">
        <v>18.899999999999999</v>
      </c>
      <c r="U149">
        <v>19.399999999999999</v>
      </c>
      <c r="V149">
        <v>17.100000000000001</v>
      </c>
      <c r="W149">
        <v>18.600000000000001</v>
      </c>
      <c r="X149">
        <v>20.870684039087948</v>
      </c>
      <c r="Y149">
        <v>0</v>
      </c>
      <c r="Z149">
        <v>21.199960403880421</v>
      </c>
      <c r="AA149">
        <v>27.85448736566947</v>
      </c>
      <c r="AB149">
        <v>25.088334795138451</v>
      </c>
      <c r="AC149">
        <v>18.792511164548266</v>
      </c>
      <c r="AD149">
        <v>21.2</v>
      </c>
      <c r="AE149">
        <v>26.7</v>
      </c>
      <c r="AF149">
        <v>0</v>
      </c>
      <c r="AG149">
        <v>36</v>
      </c>
      <c r="AH149">
        <v>37</v>
      </c>
      <c r="AI149">
        <v>34.700000000000003</v>
      </c>
      <c r="AJ149">
        <v>33.200000000000003</v>
      </c>
      <c r="AK149">
        <v>37.129138598251402</v>
      </c>
      <c r="AL149">
        <v>34.1</v>
      </c>
      <c r="AM149">
        <v>30.8</v>
      </c>
      <c r="AN149">
        <v>30.1</v>
      </c>
      <c r="AO149">
        <v>38.299999999999997</v>
      </c>
      <c r="AP149">
        <v>33.700000000000003</v>
      </c>
      <c r="AQ149">
        <v>33.860323084043834</v>
      </c>
      <c r="AR149">
        <v>34.199999999999996</v>
      </c>
      <c r="AS149">
        <v>33.4</v>
      </c>
      <c r="AT149">
        <v>32.1</v>
      </c>
      <c r="AU149">
        <v>36.1</v>
      </c>
      <c r="AV149">
        <v>36.329620790241314</v>
      </c>
      <c r="AW149">
        <v>0</v>
      </c>
      <c r="AX149">
        <v>0</v>
      </c>
    </row>
    <row r="150" spans="1:50" x14ac:dyDescent="0.25">
      <c r="A150">
        <v>8</v>
      </c>
      <c r="B150" t="s">
        <v>528</v>
      </c>
      <c r="C150">
        <v>25</v>
      </c>
      <c r="D150" t="s">
        <v>8637</v>
      </c>
      <c r="E150">
        <v>100114</v>
      </c>
      <c r="F150" t="s">
        <v>8606</v>
      </c>
      <c r="G150">
        <v>100114011</v>
      </c>
      <c r="H150" t="s">
        <v>8637</v>
      </c>
      <c r="I150">
        <v>1</v>
      </c>
      <c r="J150">
        <v>415.34140017286086</v>
      </c>
      <c r="K150">
        <v>516.38192419825077</v>
      </c>
      <c r="L150">
        <v>518.51212553495009</v>
      </c>
      <c r="M150">
        <v>368.31012927972722</v>
      </c>
      <c r="N150">
        <v>471.51455696202532</v>
      </c>
      <c r="O150">
        <v>537.58841680512694</v>
      </c>
      <c r="P150">
        <v>613.58495920539201</v>
      </c>
      <c r="Q150">
        <v>535.70570745642169</v>
      </c>
      <c r="R150">
        <v>604.40165913452608</v>
      </c>
      <c r="S150">
        <v>539.7717372364524</v>
      </c>
      <c r="T150">
        <v>579.95916879329206</v>
      </c>
      <c r="U150">
        <v>609.19317724458199</v>
      </c>
      <c r="V150">
        <v>690.59481008633554</v>
      </c>
      <c r="W150">
        <v>650.18910726881063</v>
      </c>
      <c r="X150">
        <v>634.11953588774952</v>
      </c>
      <c r="Y150">
        <v>0</v>
      </c>
      <c r="Z150">
        <v>608.02276006504565</v>
      </c>
      <c r="AA150">
        <v>598.70414162412669</v>
      </c>
      <c r="AB150">
        <v>607.98108442151647</v>
      </c>
      <c r="AC150">
        <v>618.11167512690349</v>
      </c>
      <c r="AD150">
        <v>628.10002547770705</v>
      </c>
      <c r="AE150">
        <v>660</v>
      </c>
      <c r="AF150">
        <v>701.10264900662264</v>
      </c>
      <c r="AG150">
        <v>743</v>
      </c>
      <c r="AH150">
        <v>755</v>
      </c>
      <c r="AI150">
        <v>840</v>
      </c>
      <c r="AJ150">
        <v>801</v>
      </c>
      <c r="AK150">
        <v>789.79187990982552</v>
      </c>
      <c r="AL150">
        <v>840</v>
      </c>
      <c r="AM150">
        <v>806</v>
      </c>
      <c r="AN150">
        <v>864.8</v>
      </c>
      <c r="AO150">
        <v>951.2</v>
      </c>
      <c r="AP150">
        <v>904.2</v>
      </c>
      <c r="AQ150">
        <v>1053.816437824431</v>
      </c>
      <c r="AR150">
        <v>926.30000000000007</v>
      </c>
      <c r="AS150">
        <v>958.4</v>
      </c>
      <c r="AT150">
        <v>939.2</v>
      </c>
      <c r="AU150">
        <v>1125.3</v>
      </c>
      <c r="AV150">
        <v>1186.7391134544034</v>
      </c>
      <c r="AW150">
        <v>0</v>
      </c>
      <c r="AX150">
        <v>0</v>
      </c>
    </row>
    <row r="151" spans="1:50" x14ac:dyDescent="0.25">
      <c r="A151">
        <v>8</v>
      </c>
      <c r="B151" t="s">
        <v>528</v>
      </c>
      <c r="C151">
        <v>26</v>
      </c>
      <c r="D151" t="s">
        <v>8571</v>
      </c>
      <c r="E151">
        <v>100113</v>
      </c>
      <c r="F151" t="s">
        <v>8570</v>
      </c>
      <c r="G151">
        <v>100113005</v>
      </c>
      <c r="H151" t="s">
        <v>8571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30.363636363636367</v>
      </c>
      <c r="Y151">
        <v>30.115384615384613</v>
      </c>
      <c r="Z151">
        <v>33.5</v>
      </c>
      <c r="AA151">
        <v>24.570200573065904</v>
      </c>
      <c r="AB151">
        <v>28.5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29.9</v>
      </c>
      <c r="AI151">
        <v>28.2</v>
      </c>
      <c r="AJ151">
        <v>27.1</v>
      </c>
      <c r="AK151">
        <v>27.032019704433495</v>
      </c>
      <c r="AL151">
        <v>28.5</v>
      </c>
      <c r="AM151">
        <v>30.5</v>
      </c>
      <c r="AN151">
        <v>29</v>
      </c>
      <c r="AO151">
        <v>35.299999999999997</v>
      </c>
      <c r="AP151">
        <v>30</v>
      </c>
      <c r="AQ151">
        <v>35</v>
      </c>
      <c r="AR151">
        <v>30.5</v>
      </c>
      <c r="AS151">
        <v>27.7</v>
      </c>
      <c r="AT151">
        <v>30.1</v>
      </c>
      <c r="AU151">
        <v>33.4</v>
      </c>
      <c r="AV151">
        <v>29.9</v>
      </c>
      <c r="AW151">
        <v>0</v>
      </c>
      <c r="AX151">
        <v>0</v>
      </c>
    </row>
    <row r="152" spans="1:50" x14ac:dyDescent="0.25">
      <c r="A152">
        <v>8</v>
      </c>
      <c r="B152" t="s">
        <v>528</v>
      </c>
      <c r="C152">
        <v>27</v>
      </c>
      <c r="D152" t="s">
        <v>24612</v>
      </c>
      <c r="E152">
        <v>100112</v>
      </c>
      <c r="F152" t="s">
        <v>8326</v>
      </c>
      <c r="G152">
        <v>100112020</v>
      </c>
      <c r="H152" t="s">
        <v>8402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155.16157989228006</v>
      </c>
      <c r="AL152">
        <v>0</v>
      </c>
      <c r="AM152">
        <v>0</v>
      </c>
      <c r="AN152">
        <v>0</v>
      </c>
      <c r="AO152">
        <v>0</v>
      </c>
      <c r="AP152">
        <v>950</v>
      </c>
      <c r="AQ152">
        <v>970</v>
      </c>
      <c r="AR152">
        <v>0</v>
      </c>
      <c r="AS152">
        <v>0</v>
      </c>
      <c r="AT152">
        <v>0</v>
      </c>
      <c r="AU152">
        <v>1260</v>
      </c>
      <c r="AV152">
        <v>0</v>
      </c>
      <c r="AW152">
        <v>0</v>
      </c>
      <c r="AX152">
        <v>0</v>
      </c>
    </row>
    <row r="153" spans="1:50" x14ac:dyDescent="0.25">
      <c r="A153">
        <v>8</v>
      </c>
      <c r="B153" t="s">
        <v>528</v>
      </c>
      <c r="C153">
        <v>28</v>
      </c>
      <c r="D153" t="s">
        <v>24638</v>
      </c>
      <c r="E153">
        <v>100111</v>
      </c>
      <c r="F153" t="s">
        <v>8285</v>
      </c>
      <c r="G153">
        <v>100111002</v>
      </c>
      <c r="H153" t="s">
        <v>14519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79.288140857349291</v>
      </c>
      <c r="AR153">
        <v>68.400000000000006</v>
      </c>
      <c r="AS153">
        <v>66.3</v>
      </c>
      <c r="AT153">
        <v>74</v>
      </c>
      <c r="AU153">
        <v>75.099999999999994</v>
      </c>
      <c r="AV153">
        <v>66.786159467010535</v>
      </c>
      <c r="AW153">
        <v>0</v>
      </c>
      <c r="AX153">
        <v>0</v>
      </c>
    </row>
    <row r="154" spans="1:50" x14ac:dyDescent="0.25">
      <c r="A154">
        <v>8</v>
      </c>
      <c r="B154" t="s">
        <v>528</v>
      </c>
      <c r="C154">
        <v>29</v>
      </c>
      <c r="D154" t="s">
        <v>24639</v>
      </c>
      <c r="E154">
        <v>100111</v>
      </c>
      <c r="F154" t="s">
        <v>8285</v>
      </c>
      <c r="G154">
        <v>100111002</v>
      </c>
      <c r="H154" t="s">
        <v>14519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58.599073877518364</v>
      </c>
      <c r="AR154">
        <v>51.2</v>
      </c>
      <c r="AS154">
        <v>51.9</v>
      </c>
      <c r="AT154">
        <v>57</v>
      </c>
      <c r="AU154">
        <v>53.3</v>
      </c>
      <c r="AV154">
        <v>57.362631407824864</v>
      </c>
      <c r="AW154">
        <v>0</v>
      </c>
      <c r="AX154">
        <v>0</v>
      </c>
    </row>
    <row r="155" spans="1:50" x14ac:dyDescent="0.25">
      <c r="A155">
        <v>8</v>
      </c>
      <c r="B155" t="s">
        <v>528</v>
      </c>
      <c r="C155">
        <v>30</v>
      </c>
      <c r="D155" t="s">
        <v>24640</v>
      </c>
      <c r="E155">
        <v>100111</v>
      </c>
      <c r="F155" t="s">
        <v>8285</v>
      </c>
      <c r="G155">
        <v>100111002</v>
      </c>
      <c r="H155" t="s">
        <v>14519</v>
      </c>
      <c r="I155">
        <v>1</v>
      </c>
      <c r="J155">
        <v>15.4</v>
      </c>
      <c r="K155">
        <v>13.8</v>
      </c>
      <c r="L155">
        <v>15.9</v>
      </c>
      <c r="M155">
        <v>16.2</v>
      </c>
      <c r="N155">
        <v>20.7</v>
      </c>
      <c r="O155">
        <v>23.1</v>
      </c>
      <c r="P155">
        <v>25.6</v>
      </c>
      <c r="Q155">
        <v>23.4</v>
      </c>
      <c r="R155">
        <v>26.4</v>
      </c>
      <c r="S155">
        <v>27.9</v>
      </c>
      <c r="T155">
        <v>23.1</v>
      </c>
      <c r="U155">
        <v>30.9</v>
      </c>
      <c r="V155">
        <v>33.700000000000003</v>
      </c>
      <c r="W155">
        <v>33.299999999999997</v>
      </c>
      <c r="X155">
        <v>32.611199216837989</v>
      </c>
      <c r="Y155">
        <v>0</v>
      </c>
      <c r="Z155">
        <v>29.985061440032503</v>
      </c>
      <c r="AA155">
        <v>32.812595249150419</v>
      </c>
      <c r="AB155">
        <v>41.915003419095655</v>
      </c>
      <c r="AC155">
        <v>33.446177546697477</v>
      </c>
      <c r="AD155">
        <v>35.741513847472454</v>
      </c>
      <c r="AE155">
        <v>42.204354838709676</v>
      </c>
      <c r="AF155">
        <v>38.076087531986232</v>
      </c>
      <c r="AG155">
        <v>40.304563510392612</v>
      </c>
      <c r="AH155">
        <v>44.3</v>
      </c>
      <c r="AI155">
        <v>41.3</v>
      </c>
      <c r="AJ155">
        <v>43.5</v>
      </c>
      <c r="AK155">
        <v>45.348905429795991</v>
      </c>
      <c r="AL155">
        <v>43.4</v>
      </c>
      <c r="AM155">
        <v>36.6</v>
      </c>
      <c r="AN155">
        <v>55.1</v>
      </c>
      <c r="AO155">
        <v>54.1</v>
      </c>
      <c r="AP155">
        <v>47.2</v>
      </c>
      <c r="AQ155">
        <v>0</v>
      </c>
      <c r="AR155">
        <v>0</v>
      </c>
      <c r="AS155">
        <v>0</v>
      </c>
      <c r="AT155">
        <v>0</v>
      </c>
      <c r="AU155">
        <v>56.382089239159747</v>
      </c>
      <c r="AV155">
        <v>61.420973066362265</v>
      </c>
      <c r="AW155">
        <v>0</v>
      </c>
      <c r="AX155">
        <v>0</v>
      </c>
    </row>
    <row r="156" spans="1:50" x14ac:dyDescent="0.25">
      <c r="A156">
        <v>8</v>
      </c>
      <c r="B156" t="s">
        <v>528</v>
      </c>
      <c r="C156">
        <v>31</v>
      </c>
      <c r="D156" t="s">
        <v>8321</v>
      </c>
      <c r="E156">
        <v>100111</v>
      </c>
      <c r="F156" t="s">
        <v>8285</v>
      </c>
      <c r="G156">
        <v>100111012</v>
      </c>
      <c r="H156" t="s">
        <v>8321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50.704129018323187</v>
      </c>
      <c r="AL156">
        <v>0</v>
      </c>
      <c r="AM156">
        <v>0</v>
      </c>
      <c r="AN156">
        <v>0</v>
      </c>
      <c r="AO156">
        <v>50.8</v>
      </c>
      <c r="AP156">
        <v>43.9</v>
      </c>
      <c r="AQ156">
        <v>53.491603402949679</v>
      </c>
      <c r="AR156">
        <v>58.4</v>
      </c>
      <c r="AS156">
        <v>58</v>
      </c>
      <c r="AT156">
        <v>59.6</v>
      </c>
      <c r="AU156">
        <v>50.9</v>
      </c>
      <c r="AV156">
        <v>50.476898352752109</v>
      </c>
      <c r="AW156">
        <v>0</v>
      </c>
      <c r="AX156">
        <v>0</v>
      </c>
    </row>
    <row r="157" spans="1:50" x14ac:dyDescent="0.25">
      <c r="A157">
        <v>8</v>
      </c>
      <c r="B157" t="s">
        <v>528</v>
      </c>
      <c r="C157">
        <v>1</v>
      </c>
      <c r="D157" t="s">
        <v>24611</v>
      </c>
      <c r="E157">
        <v>100112</v>
      </c>
      <c r="F157" t="s">
        <v>8326</v>
      </c>
      <c r="G157">
        <v>100112010</v>
      </c>
      <c r="H157" t="s">
        <v>8352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495.20480549199084</v>
      </c>
      <c r="AX157">
        <v>495.26631977294227</v>
      </c>
    </row>
    <row r="158" spans="1:50" x14ac:dyDescent="0.25">
      <c r="A158">
        <v>8</v>
      </c>
      <c r="B158" t="s">
        <v>528</v>
      </c>
      <c r="C158">
        <v>2</v>
      </c>
      <c r="D158" t="s">
        <v>15237</v>
      </c>
      <c r="E158">
        <v>100111</v>
      </c>
      <c r="F158" t="s">
        <v>8285</v>
      </c>
      <c r="G158">
        <v>100111001</v>
      </c>
      <c r="H158" t="s">
        <v>15237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8</v>
      </c>
      <c r="B159" t="s">
        <v>528</v>
      </c>
      <c r="C159">
        <v>3</v>
      </c>
      <c r="D159" t="s">
        <v>24622</v>
      </c>
      <c r="E159">
        <v>100110</v>
      </c>
      <c r="F159" t="s">
        <v>8269</v>
      </c>
      <c r="G159">
        <v>100110006</v>
      </c>
      <c r="H159" t="s">
        <v>8275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8</v>
      </c>
      <c r="B160" t="s">
        <v>528</v>
      </c>
      <c r="C160">
        <v>4</v>
      </c>
      <c r="D160" t="s">
        <v>8286</v>
      </c>
      <c r="E160">
        <v>100111</v>
      </c>
      <c r="F160" t="s">
        <v>8285</v>
      </c>
      <c r="G160">
        <v>100111005</v>
      </c>
      <c r="H160" t="s">
        <v>8286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41.203381942289795</v>
      </c>
      <c r="AX160">
        <v>60.223855397755486</v>
      </c>
    </row>
    <row r="161" spans="1:50" x14ac:dyDescent="0.25">
      <c r="A161">
        <v>8</v>
      </c>
      <c r="B161" t="s">
        <v>528</v>
      </c>
      <c r="C161">
        <v>5</v>
      </c>
      <c r="D161" t="s">
        <v>24624</v>
      </c>
      <c r="E161">
        <v>100111</v>
      </c>
      <c r="F161" t="s">
        <v>8285</v>
      </c>
      <c r="G161">
        <v>100111004</v>
      </c>
      <c r="H161" t="s">
        <v>13117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68.041113490364026</v>
      </c>
      <c r="AX161">
        <v>70.069065583284967</v>
      </c>
    </row>
    <row r="162" spans="1:50" x14ac:dyDescent="0.25">
      <c r="A162">
        <v>8</v>
      </c>
      <c r="B162" t="s">
        <v>528</v>
      </c>
      <c r="C162">
        <v>6</v>
      </c>
      <c r="D162" t="s">
        <v>24625</v>
      </c>
      <c r="E162">
        <v>100111</v>
      </c>
      <c r="F162" t="s">
        <v>8285</v>
      </c>
      <c r="G162">
        <v>100111004</v>
      </c>
      <c r="H162" t="s">
        <v>13117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63.776061776061766</v>
      </c>
      <c r="AX162">
        <v>56.728527607361961</v>
      </c>
    </row>
    <row r="163" spans="1:50" x14ac:dyDescent="0.25">
      <c r="A163">
        <v>8</v>
      </c>
      <c r="B163" t="s">
        <v>528</v>
      </c>
      <c r="C163">
        <v>7</v>
      </c>
      <c r="D163" t="s">
        <v>24626</v>
      </c>
      <c r="E163">
        <v>100111</v>
      </c>
      <c r="F163" t="s">
        <v>8285</v>
      </c>
      <c r="G163">
        <v>100111004</v>
      </c>
      <c r="H163" t="s">
        <v>13117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67.615265998457986</v>
      </c>
      <c r="AX163">
        <v>67.946559297218158</v>
      </c>
    </row>
    <row r="164" spans="1:50" x14ac:dyDescent="0.25">
      <c r="A164">
        <v>8</v>
      </c>
      <c r="B164" t="s">
        <v>528</v>
      </c>
      <c r="C164">
        <v>8</v>
      </c>
      <c r="D164" t="s">
        <v>8291</v>
      </c>
      <c r="E164">
        <v>100111</v>
      </c>
      <c r="F164" t="s">
        <v>8285</v>
      </c>
      <c r="G164">
        <v>100111006</v>
      </c>
      <c r="H164" t="s">
        <v>8291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8</v>
      </c>
      <c r="B165" t="s">
        <v>528</v>
      </c>
      <c r="C165">
        <v>9</v>
      </c>
      <c r="D165" t="s">
        <v>24627</v>
      </c>
      <c r="E165">
        <v>100112</v>
      </c>
      <c r="F165" t="s">
        <v>8326</v>
      </c>
      <c r="G165">
        <v>100112022</v>
      </c>
      <c r="H165" t="s">
        <v>8412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8</v>
      </c>
      <c r="B166" t="s">
        <v>528</v>
      </c>
      <c r="C166">
        <v>10</v>
      </c>
      <c r="D166" t="s">
        <v>24628</v>
      </c>
      <c r="E166">
        <v>100110</v>
      </c>
      <c r="F166" t="s">
        <v>8269</v>
      </c>
      <c r="G166">
        <v>100110005</v>
      </c>
      <c r="H166" t="s">
        <v>8270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2</v>
      </c>
    </row>
    <row r="167" spans="1:50" x14ac:dyDescent="0.25">
      <c r="A167">
        <v>8</v>
      </c>
      <c r="B167" t="s">
        <v>528</v>
      </c>
      <c r="C167">
        <v>11</v>
      </c>
      <c r="D167" t="s">
        <v>24629</v>
      </c>
      <c r="E167">
        <v>100110</v>
      </c>
      <c r="F167" t="s">
        <v>8269</v>
      </c>
      <c r="G167">
        <v>100110003</v>
      </c>
      <c r="H167" t="s">
        <v>13811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10.73939393939394</v>
      </c>
      <c r="AX167">
        <v>6.6640625</v>
      </c>
    </row>
    <row r="168" spans="1:50" x14ac:dyDescent="0.25">
      <c r="A168">
        <v>8</v>
      </c>
      <c r="B168" t="s">
        <v>528</v>
      </c>
      <c r="C168">
        <v>12</v>
      </c>
      <c r="D168" t="s">
        <v>24630</v>
      </c>
      <c r="E168">
        <v>100113</v>
      </c>
      <c r="F168" t="s">
        <v>8570</v>
      </c>
      <c r="G168">
        <v>100113001</v>
      </c>
      <c r="H168" t="s">
        <v>15247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8</v>
      </c>
      <c r="B169" t="s">
        <v>528</v>
      </c>
      <c r="C169">
        <v>13</v>
      </c>
      <c r="D169" t="s">
        <v>24682</v>
      </c>
      <c r="E169">
        <v>100113</v>
      </c>
      <c r="F169" t="s">
        <v>8570</v>
      </c>
      <c r="G169">
        <v>100113001</v>
      </c>
      <c r="H169" t="s">
        <v>15247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8</v>
      </c>
      <c r="B170" t="s">
        <v>528</v>
      </c>
      <c r="C170">
        <v>14</v>
      </c>
      <c r="D170" t="s">
        <v>24683</v>
      </c>
      <c r="E170">
        <v>100113</v>
      </c>
      <c r="F170" t="s">
        <v>8570</v>
      </c>
      <c r="G170">
        <v>100113001</v>
      </c>
      <c r="H170" t="s">
        <v>15247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25.327645051194541</v>
      </c>
      <c r="AX170">
        <v>30.967787114845937</v>
      </c>
    </row>
    <row r="171" spans="1:50" x14ac:dyDescent="0.25">
      <c r="A171">
        <v>8</v>
      </c>
      <c r="B171" t="s">
        <v>528</v>
      </c>
      <c r="C171">
        <v>15</v>
      </c>
      <c r="D171" t="s">
        <v>24631</v>
      </c>
      <c r="E171">
        <v>100113</v>
      </c>
      <c r="F171" t="s">
        <v>8570</v>
      </c>
      <c r="G171">
        <v>100113001</v>
      </c>
      <c r="H171" t="s">
        <v>15247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25.327645051194541</v>
      </c>
      <c r="AX171">
        <v>30.967787114845937</v>
      </c>
    </row>
    <row r="172" spans="1:50" x14ac:dyDescent="0.25">
      <c r="A172">
        <v>8</v>
      </c>
      <c r="B172" t="s">
        <v>528</v>
      </c>
      <c r="C172">
        <v>19</v>
      </c>
      <c r="D172" t="s">
        <v>14529</v>
      </c>
      <c r="E172">
        <v>100113</v>
      </c>
      <c r="F172" t="s">
        <v>8570</v>
      </c>
      <c r="G172">
        <v>100113002</v>
      </c>
      <c r="H172" t="s">
        <v>14529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7.8342749529190208</v>
      </c>
      <c r="AX172">
        <v>5.3424657534246576</v>
      </c>
    </row>
    <row r="173" spans="1:50" x14ac:dyDescent="0.25">
      <c r="A173">
        <v>8</v>
      </c>
      <c r="B173" t="s">
        <v>528</v>
      </c>
      <c r="C173">
        <v>16</v>
      </c>
      <c r="D173" t="s">
        <v>24632</v>
      </c>
      <c r="E173">
        <v>100111</v>
      </c>
      <c r="F173" t="s">
        <v>8285</v>
      </c>
      <c r="G173">
        <v>100111003</v>
      </c>
      <c r="H173" t="s">
        <v>13816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124.71468704348803</v>
      </c>
      <c r="AX173">
        <v>123.41686776061776</v>
      </c>
    </row>
    <row r="174" spans="1:50" x14ac:dyDescent="0.25">
      <c r="A174">
        <v>8</v>
      </c>
      <c r="B174" t="s">
        <v>528</v>
      </c>
      <c r="C174">
        <v>17</v>
      </c>
      <c r="D174" t="s">
        <v>24633</v>
      </c>
      <c r="E174">
        <v>100111</v>
      </c>
      <c r="F174" t="s">
        <v>8285</v>
      </c>
      <c r="G174">
        <v>100111003</v>
      </c>
      <c r="H174" t="s">
        <v>13816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63.557575757575755</v>
      </c>
      <c r="AX174">
        <v>31.104950495049504</v>
      </c>
    </row>
    <row r="175" spans="1:50" x14ac:dyDescent="0.25">
      <c r="A175">
        <v>8</v>
      </c>
      <c r="B175" t="s">
        <v>528</v>
      </c>
      <c r="C175">
        <v>18</v>
      </c>
      <c r="D175" t="s">
        <v>24634</v>
      </c>
      <c r="E175">
        <v>100111</v>
      </c>
      <c r="F175" t="s">
        <v>8285</v>
      </c>
      <c r="G175">
        <v>100111003</v>
      </c>
      <c r="H175" t="s">
        <v>13816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121.49212263146691</v>
      </c>
      <c r="AX175">
        <v>118.11520527692483</v>
      </c>
    </row>
    <row r="176" spans="1:50" x14ac:dyDescent="0.25">
      <c r="A176">
        <v>8</v>
      </c>
      <c r="B176" t="s">
        <v>528</v>
      </c>
      <c r="C176">
        <v>20</v>
      </c>
      <c r="D176" t="s">
        <v>15252</v>
      </c>
      <c r="E176">
        <v>100114</v>
      </c>
      <c r="F176" t="s">
        <v>8606</v>
      </c>
      <c r="G176">
        <v>100114001</v>
      </c>
      <c r="H176" t="s">
        <v>15252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113.49226441631504</v>
      </c>
      <c r="AX176">
        <v>73.143625364104864</v>
      </c>
    </row>
    <row r="177" spans="1:50" x14ac:dyDescent="0.25">
      <c r="A177">
        <v>8</v>
      </c>
      <c r="B177" t="s">
        <v>528</v>
      </c>
      <c r="C177">
        <v>21</v>
      </c>
      <c r="D177" t="s">
        <v>24635</v>
      </c>
      <c r="E177">
        <v>100110</v>
      </c>
      <c r="F177" t="s">
        <v>8269</v>
      </c>
      <c r="G177">
        <v>100110002</v>
      </c>
      <c r="H177" t="s">
        <v>14514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8</v>
      </c>
      <c r="B178" t="s">
        <v>528</v>
      </c>
      <c r="C178">
        <v>22</v>
      </c>
      <c r="D178" t="s">
        <v>24636</v>
      </c>
      <c r="E178">
        <v>100110</v>
      </c>
      <c r="F178" t="s">
        <v>8269</v>
      </c>
      <c r="G178">
        <v>100110002</v>
      </c>
      <c r="H178" t="s">
        <v>14514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8</v>
      </c>
      <c r="B179" t="s">
        <v>528</v>
      </c>
      <c r="C179">
        <v>23</v>
      </c>
      <c r="D179" t="s">
        <v>24637</v>
      </c>
      <c r="E179">
        <v>100110</v>
      </c>
      <c r="F179" t="s">
        <v>8269</v>
      </c>
      <c r="G179">
        <v>100110002</v>
      </c>
      <c r="H179" t="s">
        <v>14514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19.572115384615383</v>
      </c>
      <c r="AX179">
        <v>14.394299287410927</v>
      </c>
    </row>
    <row r="180" spans="1:50" x14ac:dyDescent="0.25">
      <c r="A180">
        <v>8</v>
      </c>
      <c r="B180" t="s">
        <v>528</v>
      </c>
      <c r="C180">
        <v>24</v>
      </c>
      <c r="D180" t="s">
        <v>13826</v>
      </c>
      <c r="E180">
        <v>100113</v>
      </c>
      <c r="F180" t="s">
        <v>8570</v>
      </c>
      <c r="G180">
        <v>100113003</v>
      </c>
      <c r="H180" t="s">
        <v>13826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31.268643031784841</v>
      </c>
      <c r="AX180">
        <v>38.908778424114224</v>
      </c>
    </row>
    <row r="181" spans="1:50" x14ac:dyDescent="0.25">
      <c r="A181">
        <v>8</v>
      </c>
      <c r="B181" t="s">
        <v>528</v>
      </c>
      <c r="C181">
        <v>25</v>
      </c>
      <c r="D181" t="s">
        <v>8637</v>
      </c>
      <c r="E181">
        <v>100114</v>
      </c>
      <c r="F181" t="s">
        <v>8606</v>
      </c>
      <c r="G181">
        <v>100114011</v>
      </c>
      <c r="H181" t="s">
        <v>8637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1016.9670146137787</v>
      </c>
      <c r="AX181">
        <v>1121.8995433789955</v>
      </c>
    </row>
    <row r="182" spans="1:50" x14ac:dyDescent="0.25">
      <c r="A182">
        <v>8</v>
      </c>
      <c r="B182" t="s">
        <v>528</v>
      </c>
      <c r="C182">
        <v>26</v>
      </c>
      <c r="D182" t="s">
        <v>8571</v>
      </c>
      <c r="E182">
        <v>100113</v>
      </c>
      <c r="F182" t="s">
        <v>8570</v>
      </c>
      <c r="G182">
        <v>100113005</v>
      </c>
      <c r="H182" t="s">
        <v>8571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22.035714285714285</v>
      </c>
      <c r="AX182">
        <v>26</v>
      </c>
    </row>
    <row r="183" spans="1:50" x14ac:dyDescent="0.25">
      <c r="A183">
        <v>8</v>
      </c>
      <c r="B183" t="s">
        <v>528</v>
      </c>
      <c r="C183">
        <v>27</v>
      </c>
      <c r="D183" t="s">
        <v>24612</v>
      </c>
      <c r="E183">
        <v>100112</v>
      </c>
      <c r="F183" t="s">
        <v>8326</v>
      </c>
      <c r="G183">
        <v>100112020</v>
      </c>
      <c r="H183" t="s">
        <v>8402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877.9</v>
      </c>
    </row>
    <row r="184" spans="1:50" x14ac:dyDescent="0.25">
      <c r="A184">
        <v>8</v>
      </c>
      <c r="B184" t="s">
        <v>528</v>
      </c>
      <c r="C184">
        <v>28</v>
      </c>
      <c r="D184" t="s">
        <v>24638</v>
      </c>
      <c r="E184">
        <v>100111</v>
      </c>
      <c r="F184" t="s">
        <v>8285</v>
      </c>
      <c r="G184">
        <v>100111002</v>
      </c>
      <c r="H184" t="s">
        <v>14519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77.783736750514166</v>
      </c>
      <c r="AX184">
        <v>77.965261443821248</v>
      </c>
    </row>
    <row r="185" spans="1:50" x14ac:dyDescent="0.25">
      <c r="A185">
        <v>8</v>
      </c>
      <c r="B185" t="s">
        <v>528</v>
      </c>
      <c r="C185">
        <v>29</v>
      </c>
      <c r="D185" t="s">
        <v>24639</v>
      </c>
      <c r="E185">
        <v>100111</v>
      </c>
      <c r="F185" t="s">
        <v>8285</v>
      </c>
      <c r="G185">
        <v>100111002</v>
      </c>
      <c r="H185" t="s">
        <v>14519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60.457509731560592</v>
      </c>
      <c r="AX185">
        <v>68.911963273021868</v>
      </c>
    </row>
    <row r="186" spans="1:50" x14ac:dyDescent="0.25">
      <c r="A186">
        <v>8</v>
      </c>
      <c r="B186" t="s">
        <v>528</v>
      </c>
      <c r="C186">
        <v>30</v>
      </c>
      <c r="D186" t="s">
        <v>24640</v>
      </c>
      <c r="E186">
        <v>100111</v>
      </c>
      <c r="F186" t="s">
        <v>8285</v>
      </c>
      <c r="G186">
        <v>100111002</v>
      </c>
      <c r="H186" t="s">
        <v>14519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64.653321584552913</v>
      </c>
      <c r="AX186">
        <v>70.715444224184537</v>
      </c>
    </row>
    <row r="187" spans="1:50" x14ac:dyDescent="0.25">
      <c r="A187">
        <v>8</v>
      </c>
      <c r="B187" t="s">
        <v>528</v>
      </c>
      <c r="C187">
        <v>31</v>
      </c>
      <c r="D187" t="s">
        <v>8321</v>
      </c>
      <c r="E187">
        <v>100111</v>
      </c>
      <c r="F187" t="s">
        <v>8285</v>
      </c>
      <c r="G187">
        <v>100111012</v>
      </c>
      <c r="H187" t="s">
        <v>8321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39.306513409961688</v>
      </c>
      <c r="AX187">
        <v>56.549697493517719</v>
      </c>
    </row>
    <row r="188" spans="1:50" x14ac:dyDescent="0.25">
      <c r="A188">
        <v>9</v>
      </c>
      <c r="B188" t="s">
        <v>524</v>
      </c>
      <c r="C188">
        <v>1</v>
      </c>
      <c r="D188" t="s">
        <v>24611</v>
      </c>
      <c r="E188">
        <v>100112</v>
      </c>
      <c r="F188" t="s">
        <v>8326</v>
      </c>
      <c r="G188">
        <v>100112010</v>
      </c>
      <c r="H188" t="s">
        <v>8352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230.23255813953486</v>
      </c>
      <c r="AL188">
        <v>0</v>
      </c>
      <c r="AM188">
        <v>0</v>
      </c>
      <c r="AN188">
        <v>0</v>
      </c>
      <c r="AO188">
        <v>0</v>
      </c>
      <c r="AP188">
        <v>609</v>
      </c>
      <c r="AQ188">
        <v>569.14509701953011</v>
      </c>
      <c r="AR188">
        <v>564</v>
      </c>
      <c r="AS188">
        <v>0</v>
      </c>
      <c r="AT188">
        <v>0</v>
      </c>
      <c r="AU188">
        <v>0</v>
      </c>
      <c r="AV188">
        <v>0</v>
      </c>
      <c r="AW188">
        <v>563.80544747081717</v>
      </c>
      <c r="AX188">
        <v>0</v>
      </c>
    </row>
    <row r="189" spans="1:50" x14ac:dyDescent="0.25">
      <c r="A189">
        <v>9</v>
      </c>
      <c r="B189" t="s">
        <v>524</v>
      </c>
      <c r="C189">
        <v>2</v>
      </c>
      <c r="D189" t="s">
        <v>15237</v>
      </c>
      <c r="E189">
        <v>100111</v>
      </c>
      <c r="F189" t="s">
        <v>8285</v>
      </c>
      <c r="G189">
        <v>100111001</v>
      </c>
      <c r="H189" t="s">
        <v>15237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9</v>
      </c>
      <c r="B190" t="s">
        <v>524</v>
      </c>
      <c r="C190">
        <v>3</v>
      </c>
      <c r="D190" t="s">
        <v>24622</v>
      </c>
      <c r="E190">
        <v>100110</v>
      </c>
      <c r="F190" t="s">
        <v>8269</v>
      </c>
      <c r="G190">
        <v>100110006</v>
      </c>
      <c r="H190" t="s">
        <v>8275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2.6640938531435334</v>
      </c>
      <c r="AR190">
        <v>10.1</v>
      </c>
      <c r="AS190">
        <v>3.2</v>
      </c>
      <c r="AT190">
        <v>12.8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9</v>
      </c>
      <c r="B191" t="s">
        <v>524</v>
      </c>
      <c r="C191">
        <v>4</v>
      </c>
      <c r="D191" t="s">
        <v>8286</v>
      </c>
      <c r="E191">
        <v>100111</v>
      </c>
      <c r="F191" t="s">
        <v>8285</v>
      </c>
      <c r="G191">
        <v>100111005</v>
      </c>
      <c r="H191" t="s">
        <v>8286</v>
      </c>
      <c r="I191">
        <v>1</v>
      </c>
      <c r="J191">
        <v>19.8</v>
      </c>
      <c r="K191">
        <v>13.4</v>
      </c>
      <c r="L191">
        <v>13.9</v>
      </c>
      <c r="M191">
        <v>14.7</v>
      </c>
      <c r="N191">
        <v>14.4</v>
      </c>
      <c r="O191">
        <v>16.8</v>
      </c>
      <c r="P191">
        <v>19.8</v>
      </c>
      <c r="Q191">
        <v>24.1</v>
      </c>
      <c r="R191">
        <v>27.7</v>
      </c>
      <c r="S191">
        <v>25.4</v>
      </c>
      <c r="T191">
        <v>26.2</v>
      </c>
      <c r="U191">
        <v>27.5</v>
      </c>
      <c r="V191">
        <v>28.3</v>
      </c>
      <c r="W191">
        <v>31</v>
      </c>
      <c r="X191">
        <v>31.405094130675522</v>
      </c>
      <c r="Y191">
        <v>0</v>
      </c>
      <c r="Z191">
        <v>24.988240637932773</v>
      </c>
      <c r="AA191">
        <v>32.977427248339538</v>
      </c>
      <c r="AB191">
        <v>35.75367606715681</v>
      </c>
      <c r="AC191">
        <v>25.274195376246599</v>
      </c>
      <c r="AD191">
        <v>28.529117797042325</v>
      </c>
      <c r="AE191">
        <v>41.599666208521498</v>
      </c>
      <c r="AF191">
        <v>45.141755680714695</v>
      </c>
      <c r="AG191">
        <v>49.193850584448583</v>
      </c>
      <c r="AH191">
        <v>44.5</v>
      </c>
      <c r="AI191">
        <v>49.1</v>
      </c>
      <c r="AJ191">
        <v>51.4</v>
      </c>
      <c r="AK191">
        <v>43.062033654509023</v>
      </c>
      <c r="AL191">
        <v>41.5</v>
      </c>
      <c r="AM191">
        <v>34.700000000000003</v>
      </c>
      <c r="AN191">
        <v>52</v>
      </c>
      <c r="AO191">
        <v>55.9</v>
      </c>
      <c r="AP191">
        <v>42.5</v>
      </c>
      <c r="AQ191">
        <v>55.588754298857218</v>
      </c>
      <c r="AR191">
        <v>46.800000000000004</v>
      </c>
      <c r="AS191">
        <v>47.9</v>
      </c>
      <c r="AT191">
        <v>51.2</v>
      </c>
      <c r="AU191">
        <v>52.5</v>
      </c>
      <c r="AV191">
        <v>54.168284984793878</v>
      </c>
      <c r="AW191">
        <v>55.636040621928785</v>
      </c>
      <c r="AX191">
        <v>53.397750651488138</v>
      </c>
    </row>
    <row r="192" spans="1:50" x14ac:dyDescent="0.25">
      <c r="A192">
        <v>9</v>
      </c>
      <c r="B192" t="s">
        <v>524</v>
      </c>
      <c r="C192">
        <v>5</v>
      </c>
      <c r="D192" t="s">
        <v>24624</v>
      </c>
      <c r="E192">
        <v>100111</v>
      </c>
      <c r="F192" t="s">
        <v>8285</v>
      </c>
      <c r="G192">
        <v>100111004</v>
      </c>
      <c r="H192" t="s">
        <v>13117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65.251165638793083</v>
      </c>
      <c r="AR192">
        <v>57.2</v>
      </c>
      <c r="AS192">
        <v>60.4</v>
      </c>
      <c r="AT192">
        <v>64.599999999999994</v>
      </c>
      <c r="AU192">
        <v>73.400000000000006</v>
      </c>
      <c r="AV192">
        <v>70.314264254070494</v>
      </c>
      <c r="AW192">
        <v>76.555343657029525</v>
      </c>
      <c r="AX192">
        <v>68.969462969462967</v>
      </c>
    </row>
    <row r="193" spans="1:50" x14ac:dyDescent="0.25">
      <c r="A193">
        <v>9</v>
      </c>
      <c r="B193" t="s">
        <v>524</v>
      </c>
      <c r="C193">
        <v>6</v>
      </c>
      <c r="D193" t="s">
        <v>24625</v>
      </c>
      <c r="E193">
        <v>100111</v>
      </c>
      <c r="F193" t="s">
        <v>8285</v>
      </c>
      <c r="G193">
        <v>100111004</v>
      </c>
      <c r="H193" t="s">
        <v>13117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42.484341886197605</v>
      </c>
      <c r="AR193">
        <v>32.5</v>
      </c>
      <c r="AS193">
        <v>55</v>
      </c>
      <c r="AT193">
        <v>61.4</v>
      </c>
      <c r="AU193">
        <v>76.5</v>
      </c>
      <c r="AV193">
        <v>48.623635530615623</v>
      </c>
      <c r="AW193">
        <v>65.073656073656068</v>
      </c>
      <c r="AX193">
        <v>25.922299651567943</v>
      </c>
    </row>
    <row r="194" spans="1:50" x14ac:dyDescent="0.25">
      <c r="A194">
        <v>9</v>
      </c>
      <c r="B194" t="s">
        <v>524</v>
      </c>
      <c r="C194">
        <v>7</v>
      </c>
      <c r="D194" t="s">
        <v>24626</v>
      </c>
      <c r="E194">
        <v>100111</v>
      </c>
      <c r="F194" t="s">
        <v>8285</v>
      </c>
      <c r="G194">
        <v>100111004</v>
      </c>
      <c r="H194" t="s">
        <v>13117</v>
      </c>
      <c r="I194">
        <v>1</v>
      </c>
      <c r="J194">
        <v>22</v>
      </c>
      <c r="K194">
        <v>19.899999999999999</v>
      </c>
      <c r="L194">
        <v>18.899999999999999</v>
      </c>
      <c r="M194">
        <v>17.7</v>
      </c>
      <c r="N194">
        <v>18.8</v>
      </c>
      <c r="O194">
        <v>21.5</v>
      </c>
      <c r="P194">
        <v>26.5</v>
      </c>
      <c r="Q194">
        <v>19.5</v>
      </c>
      <c r="R194">
        <v>32</v>
      </c>
      <c r="S194">
        <v>31.7</v>
      </c>
      <c r="T194">
        <v>34.5</v>
      </c>
      <c r="U194">
        <v>31.6</v>
      </c>
      <c r="V194">
        <v>38.1</v>
      </c>
      <c r="W194">
        <v>35.1</v>
      </c>
      <c r="X194">
        <v>37.078643852978452</v>
      </c>
      <c r="Y194">
        <v>0</v>
      </c>
      <c r="Z194">
        <v>21.110886116960963</v>
      </c>
      <c r="AA194">
        <v>37.813988234195534</v>
      </c>
      <c r="AB194">
        <v>43.243323973953039</v>
      </c>
      <c r="AC194">
        <v>26.217494585341996</v>
      </c>
      <c r="AD194">
        <v>28.676658412615662</v>
      </c>
      <c r="AE194">
        <v>45.404264099037135</v>
      </c>
      <c r="AF194">
        <v>37.684326710816777</v>
      </c>
      <c r="AG194">
        <v>43.793133462282398</v>
      </c>
      <c r="AH194">
        <v>50.5</v>
      </c>
      <c r="AI194">
        <v>49.8</v>
      </c>
      <c r="AJ194">
        <v>51.1</v>
      </c>
      <c r="AK194">
        <v>48.735712294396443</v>
      </c>
      <c r="AL194">
        <v>48.2</v>
      </c>
      <c r="AM194">
        <v>37.5</v>
      </c>
      <c r="AN194">
        <v>58.1</v>
      </c>
      <c r="AO194">
        <v>64.099999999999994</v>
      </c>
      <c r="AP194">
        <v>49.6</v>
      </c>
      <c r="AQ194">
        <v>0</v>
      </c>
      <c r="AR194">
        <v>0</v>
      </c>
      <c r="AS194">
        <v>0</v>
      </c>
      <c r="AT194">
        <v>63.6</v>
      </c>
      <c r="AU194">
        <v>73.978910293272008</v>
      </c>
      <c r="AV194">
        <v>63.792983271375462</v>
      </c>
      <c r="AW194">
        <v>74.208970623937844</v>
      </c>
      <c r="AX194">
        <v>58.148287641236749</v>
      </c>
    </row>
    <row r="195" spans="1:50" x14ac:dyDescent="0.25">
      <c r="A195">
        <v>9</v>
      </c>
      <c r="B195" t="s">
        <v>524</v>
      </c>
      <c r="C195">
        <v>8</v>
      </c>
      <c r="D195" t="s">
        <v>8291</v>
      </c>
      <c r="E195">
        <v>100111</v>
      </c>
      <c r="F195" t="s">
        <v>8285</v>
      </c>
      <c r="G195">
        <v>100111006</v>
      </c>
      <c r="H195" t="s">
        <v>8291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50.423074286342157</v>
      </c>
      <c r="AR195">
        <v>37.9</v>
      </c>
      <c r="AS195">
        <v>37.9</v>
      </c>
      <c r="AT195">
        <v>53.1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9</v>
      </c>
      <c r="B196" t="s">
        <v>524</v>
      </c>
      <c r="C196">
        <v>9</v>
      </c>
      <c r="D196" t="s">
        <v>24627</v>
      </c>
      <c r="E196">
        <v>100112</v>
      </c>
      <c r="F196" t="s">
        <v>8326</v>
      </c>
      <c r="G196">
        <v>100112022</v>
      </c>
      <c r="H196" t="s">
        <v>8412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5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9</v>
      </c>
      <c r="B197" t="s">
        <v>524</v>
      </c>
      <c r="C197">
        <v>10</v>
      </c>
      <c r="D197" t="s">
        <v>24628</v>
      </c>
      <c r="E197">
        <v>100110</v>
      </c>
      <c r="F197" t="s">
        <v>8269</v>
      </c>
      <c r="G197">
        <v>100110005</v>
      </c>
      <c r="H197" t="s">
        <v>8270</v>
      </c>
      <c r="I197">
        <v>1</v>
      </c>
      <c r="J197">
        <v>6.3</v>
      </c>
      <c r="K197">
        <v>4.5</v>
      </c>
      <c r="L197">
        <v>4.0999999999999996</v>
      </c>
      <c r="M197">
        <v>4.0999999999999996</v>
      </c>
      <c r="N197">
        <v>3</v>
      </c>
      <c r="O197">
        <v>4</v>
      </c>
      <c r="P197">
        <v>6.4</v>
      </c>
      <c r="Q197">
        <v>3.2</v>
      </c>
      <c r="R197">
        <v>8.3000000000000007</v>
      </c>
      <c r="S197">
        <v>4.3</v>
      </c>
      <c r="T197">
        <v>9</v>
      </c>
      <c r="U197">
        <v>3.8</v>
      </c>
      <c r="V197">
        <v>6.7</v>
      </c>
      <c r="W197">
        <v>7.8</v>
      </c>
      <c r="X197">
        <v>3.3</v>
      </c>
      <c r="Y197">
        <v>0</v>
      </c>
      <c r="Z197">
        <v>2.4772727272727275</v>
      </c>
      <c r="AA197">
        <v>7.4412171507607194</v>
      </c>
      <c r="AB197">
        <v>5</v>
      </c>
      <c r="AC197">
        <v>0</v>
      </c>
      <c r="AD197">
        <v>0</v>
      </c>
      <c r="AE197">
        <v>0</v>
      </c>
      <c r="AF197">
        <v>7</v>
      </c>
      <c r="AG197">
        <v>6.1239130434782609</v>
      </c>
      <c r="AH197">
        <v>6.5</v>
      </c>
      <c r="AI197">
        <v>0</v>
      </c>
      <c r="AJ197">
        <v>6.5</v>
      </c>
      <c r="AK197">
        <v>102.85714285714286</v>
      </c>
      <c r="AL197">
        <v>8.6999999999999993</v>
      </c>
      <c r="AM197">
        <v>3.3</v>
      </c>
      <c r="AN197">
        <v>3.3</v>
      </c>
      <c r="AO197">
        <v>0</v>
      </c>
      <c r="AP197">
        <v>3.5</v>
      </c>
      <c r="AQ197">
        <v>3.4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9</v>
      </c>
      <c r="B198" t="s">
        <v>524</v>
      </c>
      <c r="C198">
        <v>11</v>
      </c>
      <c r="D198" t="s">
        <v>24629</v>
      </c>
      <c r="E198">
        <v>100110</v>
      </c>
      <c r="F198" t="s">
        <v>8269</v>
      </c>
      <c r="G198">
        <v>100110003</v>
      </c>
      <c r="H198" t="s">
        <v>13811</v>
      </c>
      <c r="I198">
        <v>1</v>
      </c>
      <c r="J198">
        <v>5.7</v>
      </c>
      <c r="K198">
        <v>3.7</v>
      </c>
      <c r="L198">
        <v>4.0999999999999996</v>
      </c>
      <c r="M198">
        <v>6.6</v>
      </c>
      <c r="N198">
        <v>6.3</v>
      </c>
      <c r="O198">
        <v>5.3</v>
      </c>
      <c r="P198">
        <v>6.8</v>
      </c>
      <c r="Q198">
        <v>8</v>
      </c>
      <c r="R198">
        <v>8.1</v>
      </c>
      <c r="S198">
        <v>7.3</v>
      </c>
      <c r="T198">
        <v>4.7</v>
      </c>
      <c r="U198">
        <v>8.3000000000000007</v>
      </c>
      <c r="V198">
        <v>7.8</v>
      </c>
      <c r="W198">
        <v>6.5</v>
      </c>
      <c r="X198">
        <v>8.7814999999999994</v>
      </c>
      <c r="Y198">
        <v>0</v>
      </c>
      <c r="Z198">
        <v>3.9696969696969697</v>
      </c>
      <c r="AA198">
        <v>7.4619377162629767</v>
      </c>
      <c r="AB198">
        <v>8.4674418604651169</v>
      </c>
      <c r="AC198">
        <v>1.416666666666667</v>
      </c>
      <c r="AD198">
        <v>0.59580052493438318</v>
      </c>
      <c r="AE198">
        <v>8.8000000000000007</v>
      </c>
      <c r="AF198">
        <v>11.5</v>
      </c>
      <c r="AG198">
        <v>6</v>
      </c>
      <c r="AH198">
        <v>6.6</v>
      </c>
      <c r="AI198">
        <v>12.7</v>
      </c>
      <c r="AJ198">
        <v>4.9000000000000004</v>
      </c>
      <c r="AK198">
        <v>74.221183800623052</v>
      </c>
      <c r="AL198">
        <v>6.2</v>
      </c>
      <c r="AM198">
        <v>3.6</v>
      </c>
      <c r="AN198">
        <v>6.8</v>
      </c>
      <c r="AO198">
        <v>9</v>
      </c>
      <c r="AP198">
        <v>8</v>
      </c>
      <c r="AQ198">
        <v>6.6615064043241263</v>
      </c>
      <c r="AR198">
        <v>5.5</v>
      </c>
      <c r="AS198">
        <v>5.7</v>
      </c>
      <c r="AT198">
        <v>4.8</v>
      </c>
      <c r="AU198">
        <v>11.3</v>
      </c>
      <c r="AV198">
        <v>11.3</v>
      </c>
      <c r="AW198">
        <v>12</v>
      </c>
      <c r="AX198">
        <v>8</v>
      </c>
    </row>
    <row r="199" spans="1:50" x14ac:dyDescent="0.25">
      <c r="A199">
        <v>9</v>
      </c>
      <c r="B199" t="s">
        <v>524</v>
      </c>
      <c r="C199">
        <v>12</v>
      </c>
      <c r="D199" t="s">
        <v>24630</v>
      </c>
      <c r="E199">
        <v>100113</v>
      </c>
      <c r="F199" t="s">
        <v>8570</v>
      </c>
      <c r="G199">
        <v>100113001</v>
      </c>
      <c r="H199" t="s">
        <v>15247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15.782318438036606</v>
      </c>
      <c r="AR199">
        <v>14.1</v>
      </c>
      <c r="AS199">
        <v>15</v>
      </c>
      <c r="AT199">
        <v>15.9</v>
      </c>
      <c r="AU199">
        <v>18.8</v>
      </c>
      <c r="AV199">
        <v>13.060735499022917</v>
      </c>
      <c r="AW199">
        <v>12.631862975129046</v>
      </c>
      <c r="AX199">
        <v>18.62292609351433</v>
      </c>
    </row>
    <row r="200" spans="1:50" x14ac:dyDescent="0.25">
      <c r="A200">
        <v>9</v>
      </c>
      <c r="B200" t="s">
        <v>524</v>
      </c>
      <c r="C200">
        <v>13</v>
      </c>
      <c r="D200" t="s">
        <v>24682</v>
      </c>
      <c r="E200">
        <v>100113</v>
      </c>
      <c r="F200" t="s">
        <v>8570</v>
      </c>
      <c r="G200">
        <v>100113001</v>
      </c>
      <c r="H200" t="s">
        <v>15247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21.033752193446528</v>
      </c>
      <c r="AR200">
        <v>21.4</v>
      </c>
      <c r="AS200">
        <v>20.8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9</v>
      </c>
      <c r="B201" t="s">
        <v>524</v>
      </c>
      <c r="C201">
        <v>14</v>
      </c>
      <c r="D201" t="s">
        <v>24683</v>
      </c>
      <c r="E201">
        <v>100113</v>
      </c>
      <c r="F201" t="s">
        <v>8570</v>
      </c>
      <c r="G201">
        <v>100113001</v>
      </c>
      <c r="H201" t="s">
        <v>15247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26.201134268097899</v>
      </c>
      <c r="AR201">
        <v>13.5</v>
      </c>
      <c r="AS201">
        <v>0</v>
      </c>
      <c r="AT201">
        <v>22.8</v>
      </c>
      <c r="AU201">
        <v>27.3</v>
      </c>
      <c r="AV201">
        <v>22.08156205097103</v>
      </c>
      <c r="AW201">
        <v>26.413741374137413</v>
      </c>
      <c r="AX201">
        <v>26.342322428529325</v>
      </c>
    </row>
    <row r="202" spans="1:50" x14ac:dyDescent="0.25">
      <c r="A202">
        <v>9</v>
      </c>
      <c r="B202" t="s">
        <v>524</v>
      </c>
      <c r="C202">
        <v>15</v>
      </c>
      <c r="D202" t="s">
        <v>24631</v>
      </c>
      <c r="E202">
        <v>100113</v>
      </c>
      <c r="F202" t="s">
        <v>8570</v>
      </c>
      <c r="G202">
        <v>100113001</v>
      </c>
      <c r="H202" t="s">
        <v>15247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20.3</v>
      </c>
      <c r="P202">
        <v>12.9</v>
      </c>
      <c r="Q202">
        <v>18.600000000000001</v>
      </c>
      <c r="R202">
        <v>18.600000000000001</v>
      </c>
      <c r="S202">
        <v>18.100000000000001</v>
      </c>
      <c r="T202">
        <v>22.1</v>
      </c>
      <c r="U202">
        <v>19.3</v>
      </c>
      <c r="V202">
        <v>21.9</v>
      </c>
      <c r="W202">
        <v>20.7</v>
      </c>
      <c r="X202">
        <v>21.184646061814554</v>
      </c>
      <c r="Y202">
        <v>0</v>
      </c>
      <c r="Z202">
        <v>14.286967127424788</v>
      </c>
      <c r="AA202">
        <v>22.222222222222221</v>
      </c>
      <c r="AB202">
        <v>22.012679490652939</v>
      </c>
      <c r="AC202">
        <v>11.971587267677846</v>
      </c>
      <c r="AD202">
        <v>18.293597503310007</v>
      </c>
      <c r="AE202">
        <v>22.774411400247836</v>
      </c>
      <c r="AF202">
        <v>21.35</v>
      </c>
      <c r="AG202">
        <v>27.778947368421054</v>
      </c>
      <c r="AH202">
        <v>27.3</v>
      </c>
      <c r="AI202">
        <v>25.2</v>
      </c>
      <c r="AJ202">
        <v>24.3</v>
      </c>
      <c r="AK202">
        <v>21.884786931054869</v>
      </c>
      <c r="AL202">
        <v>20.399999999999999</v>
      </c>
      <c r="AM202">
        <v>10.5</v>
      </c>
      <c r="AN202">
        <v>24.3</v>
      </c>
      <c r="AO202">
        <v>18.7</v>
      </c>
      <c r="AP202">
        <v>17.899999999999999</v>
      </c>
      <c r="AQ202">
        <v>0</v>
      </c>
      <c r="AR202">
        <v>0</v>
      </c>
      <c r="AS202">
        <v>0</v>
      </c>
      <c r="AT202">
        <v>20</v>
      </c>
      <c r="AU202">
        <v>22.813220844693657</v>
      </c>
      <c r="AV202">
        <v>17.398126661322308</v>
      </c>
      <c r="AW202">
        <v>20.071532689089242</v>
      </c>
      <c r="AX202">
        <v>22.955748552522746</v>
      </c>
    </row>
    <row r="203" spans="1:50" x14ac:dyDescent="0.25">
      <c r="A203">
        <v>9</v>
      </c>
      <c r="B203" t="s">
        <v>524</v>
      </c>
      <c r="C203">
        <v>19</v>
      </c>
      <c r="D203" t="s">
        <v>14529</v>
      </c>
      <c r="E203">
        <v>100113</v>
      </c>
      <c r="F203" t="s">
        <v>8570</v>
      </c>
      <c r="G203">
        <v>100113002</v>
      </c>
      <c r="H203" t="s">
        <v>14529</v>
      </c>
      <c r="I203">
        <v>1</v>
      </c>
      <c r="J203">
        <v>7.8</v>
      </c>
      <c r="K203">
        <v>0</v>
      </c>
      <c r="L203">
        <v>0</v>
      </c>
      <c r="M203">
        <v>3.3</v>
      </c>
      <c r="N203">
        <v>9.3000000000000007</v>
      </c>
      <c r="O203">
        <v>0</v>
      </c>
      <c r="P203">
        <v>14</v>
      </c>
      <c r="Q203">
        <v>14.1</v>
      </c>
      <c r="R203">
        <v>19.100000000000001</v>
      </c>
      <c r="S203">
        <v>12</v>
      </c>
      <c r="T203">
        <v>22.8</v>
      </c>
      <c r="U203">
        <v>28.9</v>
      </c>
      <c r="V203">
        <v>26</v>
      </c>
      <c r="W203">
        <v>0</v>
      </c>
      <c r="X203">
        <v>8.5124999999999993</v>
      </c>
      <c r="Y203">
        <v>0</v>
      </c>
      <c r="Z203">
        <v>20.9</v>
      </c>
      <c r="AA203">
        <v>12.705570291777185</v>
      </c>
      <c r="AB203">
        <v>0</v>
      </c>
      <c r="AC203">
        <v>13.260330578512395</v>
      </c>
      <c r="AD203">
        <v>16.805496828752641</v>
      </c>
      <c r="AE203">
        <v>13.5</v>
      </c>
      <c r="AF203">
        <v>22.5</v>
      </c>
      <c r="AG203">
        <v>0</v>
      </c>
      <c r="AH203">
        <v>0</v>
      </c>
      <c r="AI203">
        <v>0</v>
      </c>
      <c r="AJ203">
        <v>49</v>
      </c>
      <c r="AK203">
        <v>53.66743916570104</v>
      </c>
      <c r="AL203">
        <v>27.4</v>
      </c>
      <c r="AM203">
        <v>39.9</v>
      </c>
      <c r="AN203">
        <v>34.1</v>
      </c>
      <c r="AO203">
        <v>37</v>
      </c>
      <c r="AP203">
        <v>17.3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9</v>
      </c>
      <c r="B204" t="s">
        <v>524</v>
      </c>
      <c r="C204">
        <v>16</v>
      </c>
      <c r="D204" t="s">
        <v>24632</v>
      </c>
      <c r="E204">
        <v>100111</v>
      </c>
      <c r="F204" t="s">
        <v>8285</v>
      </c>
      <c r="G204">
        <v>100111003</v>
      </c>
      <c r="H204" t="s">
        <v>13816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130.30182789504519</v>
      </c>
      <c r="AR204">
        <v>124.1</v>
      </c>
      <c r="AS204">
        <v>124.1</v>
      </c>
      <c r="AT204">
        <v>59.5</v>
      </c>
      <c r="AU204">
        <v>60</v>
      </c>
      <c r="AV204">
        <v>60</v>
      </c>
      <c r="AW204">
        <v>150</v>
      </c>
      <c r="AX204">
        <v>110</v>
      </c>
    </row>
    <row r="205" spans="1:50" x14ac:dyDescent="0.25">
      <c r="A205">
        <v>9</v>
      </c>
      <c r="B205" t="s">
        <v>524</v>
      </c>
      <c r="C205">
        <v>17</v>
      </c>
      <c r="D205" t="s">
        <v>24633</v>
      </c>
      <c r="E205">
        <v>100111</v>
      </c>
      <c r="F205" t="s">
        <v>8285</v>
      </c>
      <c r="G205">
        <v>100111003</v>
      </c>
      <c r="H205" t="s">
        <v>13816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36.799999999999997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9</v>
      </c>
      <c r="B206" t="s">
        <v>524</v>
      </c>
      <c r="C206">
        <v>18</v>
      </c>
      <c r="D206" t="s">
        <v>24634</v>
      </c>
      <c r="E206">
        <v>100111</v>
      </c>
      <c r="F206" t="s">
        <v>8285</v>
      </c>
      <c r="G206">
        <v>100111003</v>
      </c>
      <c r="H206" t="s">
        <v>13816</v>
      </c>
      <c r="I206">
        <v>1</v>
      </c>
      <c r="J206">
        <v>11.8</v>
      </c>
      <c r="K206">
        <v>10.6</v>
      </c>
      <c r="L206">
        <v>9.5</v>
      </c>
      <c r="M206">
        <v>3.8</v>
      </c>
      <c r="N206">
        <v>4.3</v>
      </c>
      <c r="O206">
        <v>9.6</v>
      </c>
      <c r="P206">
        <v>11.9</v>
      </c>
      <c r="Q206">
        <v>23.9</v>
      </c>
      <c r="R206">
        <v>13.3</v>
      </c>
      <c r="S206">
        <v>36.1</v>
      </c>
      <c r="T206">
        <v>18.5</v>
      </c>
      <c r="U206">
        <v>21.4</v>
      </c>
      <c r="V206">
        <v>20.2</v>
      </c>
      <c r="W206">
        <v>31.5</v>
      </c>
      <c r="X206">
        <v>6.1923076923076925</v>
      </c>
      <c r="Y206">
        <v>0</v>
      </c>
      <c r="Z206">
        <v>9.7058823529411757</v>
      </c>
      <c r="AA206">
        <v>18.300894266175696</v>
      </c>
      <c r="AB206">
        <v>15.338235294117645</v>
      </c>
      <c r="AC206">
        <v>5.9918032786885247</v>
      </c>
      <c r="AD206">
        <v>7.2311557788944727</v>
      </c>
      <c r="AE206">
        <v>9.5</v>
      </c>
      <c r="AF206">
        <v>45</v>
      </c>
      <c r="AG206">
        <v>130</v>
      </c>
      <c r="AH206">
        <v>91</v>
      </c>
      <c r="AI206">
        <v>81.5</v>
      </c>
      <c r="AJ206">
        <v>140</v>
      </c>
      <c r="AK206">
        <v>58.086428674663971</v>
      </c>
      <c r="AL206">
        <v>60.6</v>
      </c>
      <c r="AM206">
        <v>93.2</v>
      </c>
      <c r="AN206">
        <v>138.1</v>
      </c>
      <c r="AO206">
        <v>93.8</v>
      </c>
      <c r="AP206">
        <v>138</v>
      </c>
      <c r="AQ206">
        <v>0</v>
      </c>
      <c r="AR206">
        <v>0</v>
      </c>
      <c r="AS206">
        <v>0</v>
      </c>
      <c r="AT206">
        <v>59.5</v>
      </c>
      <c r="AU206">
        <v>60</v>
      </c>
      <c r="AV206">
        <v>60</v>
      </c>
      <c r="AW206">
        <v>150</v>
      </c>
      <c r="AX206">
        <v>110</v>
      </c>
    </row>
    <row r="207" spans="1:50" x14ac:dyDescent="0.25">
      <c r="A207">
        <v>9</v>
      </c>
      <c r="B207" t="s">
        <v>524</v>
      </c>
      <c r="C207">
        <v>20</v>
      </c>
      <c r="D207" t="s">
        <v>15252</v>
      </c>
      <c r="E207">
        <v>100114</v>
      </c>
      <c r="F207" t="s">
        <v>8606</v>
      </c>
      <c r="G207">
        <v>100114001</v>
      </c>
      <c r="H207" t="s">
        <v>15252</v>
      </c>
      <c r="I207">
        <v>1</v>
      </c>
      <c r="J207">
        <v>69.8</v>
      </c>
      <c r="K207">
        <v>74</v>
      </c>
      <c r="L207">
        <v>72.400000000000006</v>
      </c>
      <c r="M207">
        <v>50.9</v>
      </c>
      <c r="N207">
        <v>78.5</v>
      </c>
      <c r="O207">
        <v>118.1</v>
      </c>
      <c r="P207">
        <v>128.1</v>
      </c>
      <c r="Q207">
        <v>127.4</v>
      </c>
      <c r="R207">
        <v>119.6</v>
      </c>
      <c r="S207">
        <v>100.1</v>
      </c>
      <c r="T207">
        <v>111.5</v>
      </c>
      <c r="U207">
        <v>113</v>
      </c>
      <c r="V207">
        <v>142.1</v>
      </c>
      <c r="W207">
        <v>138.6</v>
      </c>
      <c r="X207">
        <v>140.56114808652245</v>
      </c>
      <c r="Y207">
        <v>0</v>
      </c>
      <c r="Z207">
        <v>114.18437892470547</v>
      </c>
      <c r="AA207">
        <v>163.15672454919363</v>
      </c>
      <c r="AB207">
        <v>113.67056378280074</v>
      </c>
      <c r="AC207">
        <v>150.14908078715689</v>
      </c>
      <c r="AD207">
        <v>124.40786979541146</v>
      </c>
      <c r="AE207">
        <v>184.79351701782818</v>
      </c>
      <c r="AF207">
        <v>233.13738214087633</v>
      </c>
      <c r="AG207">
        <v>198.41906666666665</v>
      </c>
      <c r="AH207">
        <v>180</v>
      </c>
      <c r="AI207">
        <v>205.7</v>
      </c>
      <c r="AJ207">
        <v>248.1</v>
      </c>
      <c r="AK207">
        <v>151.18167139676646</v>
      </c>
      <c r="AL207">
        <v>148.80000000000001</v>
      </c>
      <c r="AM207">
        <v>197.1</v>
      </c>
      <c r="AN207">
        <v>188.3</v>
      </c>
      <c r="AO207">
        <v>346.9</v>
      </c>
      <c r="AP207">
        <v>262</v>
      </c>
      <c r="AQ207">
        <v>217.56812355395363</v>
      </c>
      <c r="AR207">
        <v>208.4</v>
      </c>
      <c r="AS207">
        <v>182.1</v>
      </c>
      <c r="AT207">
        <v>226.2</v>
      </c>
      <c r="AU207">
        <v>266.39999999999998</v>
      </c>
      <c r="AV207">
        <v>317.58873628341365</v>
      </c>
      <c r="AW207">
        <v>247.13979620988476</v>
      </c>
      <c r="AX207">
        <v>301.55925030229747</v>
      </c>
    </row>
    <row r="208" spans="1:50" x14ac:dyDescent="0.25">
      <c r="A208">
        <v>9</v>
      </c>
      <c r="B208" t="s">
        <v>524</v>
      </c>
      <c r="C208">
        <v>21</v>
      </c>
      <c r="D208" t="s">
        <v>24635</v>
      </c>
      <c r="E208">
        <v>100110</v>
      </c>
      <c r="F208" t="s">
        <v>8269</v>
      </c>
      <c r="G208">
        <v>100110002</v>
      </c>
      <c r="H208" t="s">
        <v>14514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9.6664949245808298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9</v>
      </c>
      <c r="B209" t="s">
        <v>524</v>
      </c>
      <c r="C209">
        <v>22</v>
      </c>
      <c r="D209" t="s">
        <v>24636</v>
      </c>
      <c r="E209">
        <v>100110</v>
      </c>
      <c r="F209" t="s">
        <v>8269</v>
      </c>
      <c r="G209">
        <v>100110002</v>
      </c>
      <c r="H209" t="s">
        <v>14514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9</v>
      </c>
      <c r="B210" t="s">
        <v>524</v>
      </c>
      <c r="C210">
        <v>23</v>
      </c>
      <c r="D210" t="s">
        <v>24637</v>
      </c>
      <c r="E210">
        <v>100110</v>
      </c>
      <c r="F210" t="s">
        <v>8269</v>
      </c>
      <c r="G210">
        <v>100110002</v>
      </c>
      <c r="H210" t="s">
        <v>14514</v>
      </c>
      <c r="I210">
        <v>1</v>
      </c>
      <c r="J210">
        <v>5.9</v>
      </c>
      <c r="K210">
        <v>7.1</v>
      </c>
      <c r="L210">
        <v>7.1</v>
      </c>
      <c r="M210">
        <v>4.9000000000000004</v>
      </c>
      <c r="N210">
        <v>5.2</v>
      </c>
      <c r="O210">
        <v>8.1999999999999993</v>
      </c>
      <c r="P210">
        <v>6.7</v>
      </c>
      <c r="Q210">
        <v>5</v>
      </c>
      <c r="R210">
        <v>8.4</v>
      </c>
      <c r="S210">
        <v>6.7</v>
      </c>
      <c r="T210">
        <v>8.6</v>
      </c>
      <c r="U210">
        <v>7.8</v>
      </c>
      <c r="V210">
        <v>8.3000000000000007</v>
      </c>
      <c r="W210">
        <v>6.5</v>
      </c>
      <c r="X210">
        <v>8.5396825396825395</v>
      </c>
      <c r="Y210">
        <v>0</v>
      </c>
      <c r="Z210">
        <v>4.0530888030888033</v>
      </c>
      <c r="AA210">
        <v>8.4382054992764104</v>
      </c>
      <c r="AB210">
        <v>6.5549342105263166</v>
      </c>
      <c r="AC210">
        <v>5.8436615287826363</v>
      </c>
      <c r="AD210">
        <v>6.645161290322581</v>
      </c>
      <c r="AE210">
        <v>15.273604060913705</v>
      </c>
      <c r="AF210">
        <v>9.7620000000000005</v>
      </c>
      <c r="AG210">
        <v>9.1416107382550322</v>
      </c>
      <c r="AH210">
        <v>7.6</v>
      </c>
      <c r="AI210">
        <v>7.2</v>
      </c>
      <c r="AJ210">
        <v>20.6</v>
      </c>
      <c r="AK210">
        <v>11.362819626814101</v>
      </c>
      <c r="AL210">
        <v>11.8</v>
      </c>
      <c r="AM210">
        <v>5.0999999999999996</v>
      </c>
      <c r="AN210">
        <v>13.1</v>
      </c>
      <c r="AO210">
        <v>8.1</v>
      </c>
      <c r="AP210">
        <v>14</v>
      </c>
      <c r="AQ210">
        <v>0</v>
      </c>
      <c r="AR210">
        <v>6.6999999999999993</v>
      </c>
      <c r="AS210">
        <v>3</v>
      </c>
      <c r="AT210">
        <v>7.3</v>
      </c>
      <c r="AU210">
        <v>19.8</v>
      </c>
      <c r="AV210">
        <v>5.4292564819199747</v>
      </c>
      <c r="AW210">
        <v>0</v>
      </c>
      <c r="AX210">
        <v>11.3</v>
      </c>
    </row>
    <row r="211" spans="1:50" x14ac:dyDescent="0.25">
      <c r="A211">
        <v>9</v>
      </c>
      <c r="B211" t="s">
        <v>524</v>
      </c>
      <c r="C211">
        <v>24</v>
      </c>
      <c r="D211" t="s">
        <v>13826</v>
      </c>
      <c r="E211">
        <v>100113</v>
      </c>
      <c r="F211" t="s">
        <v>8570</v>
      </c>
      <c r="G211">
        <v>100113003</v>
      </c>
      <c r="H211" t="s">
        <v>13826</v>
      </c>
      <c r="I211">
        <v>1</v>
      </c>
      <c r="J211">
        <v>15.9</v>
      </c>
      <c r="K211">
        <v>10.9</v>
      </c>
      <c r="L211">
        <v>12</v>
      </c>
      <c r="M211">
        <v>10.9</v>
      </c>
      <c r="N211">
        <v>9.6</v>
      </c>
      <c r="O211">
        <v>15.7</v>
      </c>
      <c r="P211">
        <v>13.8</v>
      </c>
      <c r="Q211">
        <v>18.3</v>
      </c>
      <c r="R211">
        <v>19</v>
      </c>
      <c r="S211">
        <v>20.100000000000001</v>
      </c>
      <c r="T211">
        <v>15.1</v>
      </c>
      <c r="U211">
        <v>18.7</v>
      </c>
      <c r="V211">
        <v>18.600000000000001</v>
      </c>
      <c r="W211">
        <v>19.899999999999999</v>
      </c>
      <c r="X211">
        <v>23.74812734082397</v>
      </c>
      <c r="Y211">
        <v>0</v>
      </c>
      <c r="Z211">
        <v>19.100000000000001</v>
      </c>
      <c r="AA211">
        <v>28.132289058654855</v>
      </c>
      <c r="AB211">
        <v>25.935961123110154</v>
      </c>
      <c r="AC211">
        <v>23.325710935209617</v>
      </c>
      <c r="AD211">
        <v>24.900033294489763</v>
      </c>
      <c r="AE211">
        <v>30.1</v>
      </c>
      <c r="AF211">
        <v>28.287272727272725</v>
      </c>
      <c r="AG211">
        <v>36.1</v>
      </c>
      <c r="AH211">
        <v>37.299999999999997</v>
      </c>
      <c r="AI211">
        <v>33.5</v>
      </c>
      <c r="AJ211">
        <v>35.799999999999997</v>
      </c>
      <c r="AK211">
        <v>38.918364849152439</v>
      </c>
      <c r="AL211">
        <v>40.200000000000003</v>
      </c>
      <c r="AM211">
        <v>29.3</v>
      </c>
      <c r="AN211">
        <v>41.5</v>
      </c>
      <c r="AO211">
        <v>38.9</v>
      </c>
      <c r="AP211">
        <v>33.200000000000003</v>
      </c>
      <c r="AQ211">
        <v>40.18593712049401</v>
      </c>
      <c r="AR211">
        <v>36.6</v>
      </c>
      <c r="AS211">
        <v>41.9</v>
      </c>
      <c r="AT211">
        <v>41.8</v>
      </c>
      <c r="AU211">
        <v>40.5</v>
      </c>
      <c r="AV211">
        <v>38.802972437850414</v>
      </c>
      <c r="AW211">
        <v>38.557748724489798</v>
      </c>
      <c r="AX211">
        <v>39.305104883644709</v>
      </c>
    </row>
    <row r="212" spans="1:50" x14ac:dyDescent="0.25">
      <c r="A212">
        <v>9</v>
      </c>
      <c r="B212" t="s">
        <v>524</v>
      </c>
      <c r="C212">
        <v>25</v>
      </c>
      <c r="D212" t="s">
        <v>8637</v>
      </c>
      <c r="E212">
        <v>100114</v>
      </c>
      <c r="F212" t="s">
        <v>8606</v>
      </c>
      <c r="G212">
        <v>100114011</v>
      </c>
      <c r="H212" t="s">
        <v>8637</v>
      </c>
      <c r="I212">
        <v>1</v>
      </c>
      <c r="J212">
        <v>446.7595307917889</v>
      </c>
      <c r="K212">
        <v>460.0558659217877</v>
      </c>
      <c r="L212">
        <v>392.81081081081084</v>
      </c>
      <c r="M212">
        <v>434.64263897373246</v>
      </c>
      <c r="N212">
        <v>360.84848484848487</v>
      </c>
      <c r="O212">
        <v>385.62255285826154</v>
      </c>
      <c r="P212">
        <v>591.46521320936199</v>
      </c>
      <c r="Q212">
        <v>516.60174057190216</v>
      </c>
      <c r="R212">
        <v>507.85888927698215</v>
      </c>
      <c r="S212">
        <v>507.90251572327043</v>
      </c>
      <c r="T212">
        <v>507.45217391304351</v>
      </c>
      <c r="U212">
        <v>517.9</v>
      </c>
      <c r="V212">
        <v>617.91288592136061</v>
      </c>
      <c r="W212">
        <v>577.94587312783176</v>
      </c>
      <c r="X212">
        <v>563.64491080797484</v>
      </c>
      <c r="Y212">
        <v>0</v>
      </c>
      <c r="Z212">
        <v>572.43884641575607</v>
      </c>
      <c r="AA212">
        <v>531.79639502411783</v>
      </c>
      <c r="AB212">
        <v>515.38834951456306</v>
      </c>
      <c r="AC212">
        <v>460</v>
      </c>
      <c r="AD212">
        <v>622</v>
      </c>
      <c r="AE212">
        <v>648.14814814814804</v>
      </c>
      <c r="AF212">
        <v>700.26845425867509</v>
      </c>
      <c r="AG212">
        <v>724.88275862068974</v>
      </c>
      <c r="AH212">
        <v>752</v>
      </c>
      <c r="AI212">
        <v>840</v>
      </c>
      <c r="AJ212">
        <v>882</v>
      </c>
      <c r="AK212">
        <v>857.0213202132021</v>
      </c>
      <c r="AL212">
        <v>835</v>
      </c>
      <c r="AM212">
        <v>900.8</v>
      </c>
      <c r="AN212">
        <v>900</v>
      </c>
      <c r="AO212">
        <v>921.9</v>
      </c>
      <c r="AP212">
        <v>960</v>
      </c>
      <c r="AQ212">
        <v>1013.9645892553791</v>
      </c>
      <c r="AR212">
        <v>951.4</v>
      </c>
      <c r="AS212">
        <v>951</v>
      </c>
      <c r="AT212">
        <v>984.5</v>
      </c>
      <c r="AU212">
        <v>941.7</v>
      </c>
      <c r="AV212">
        <v>1087.7</v>
      </c>
      <c r="AW212">
        <v>827.7636684303352</v>
      </c>
      <c r="AX212">
        <v>1000</v>
      </c>
    </row>
    <row r="213" spans="1:50" x14ac:dyDescent="0.25">
      <c r="A213">
        <v>9</v>
      </c>
      <c r="B213" t="s">
        <v>524</v>
      </c>
      <c r="C213">
        <v>26</v>
      </c>
      <c r="D213" t="s">
        <v>8571</v>
      </c>
      <c r="E213">
        <v>100113</v>
      </c>
      <c r="F213" t="s">
        <v>8570</v>
      </c>
      <c r="G213">
        <v>100113005</v>
      </c>
      <c r="H213" t="s">
        <v>8571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9</v>
      </c>
      <c r="B214" t="s">
        <v>524</v>
      </c>
      <c r="C214">
        <v>27</v>
      </c>
      <c r="D214" t="s">
        <v>24612</v>
      </c>
      <c r="E214">
        <v>100112</v>
      </c>
      <c r="F214" t="s">
        <v>8326</v>
      </c>
      <c r="G214">
        <v>100112020</v>
      </c>
      <c r="H214" t="s">
        <v>8402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345.16129032258061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9</v>
      </c>
      <c r="B215" t="s">
        <v>524</v>
      </c>
      <c r="C215">
        <v>28</v>
      </c>
      <c r="D215" t="s">
        <v>24638</v>
      </c>
      <c r="E215">
        <v>100111</v>
      </c>
      <c r="F215" t="s">
        <v>8285</v>
      </c>
      <c r="G215">
        <v>100111002</v>
      </c>
      <c r="H215" t="s">
        <v>14519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53</v>
      </c>
      <c r="AS215">
        <v>0</v>
      </c>
      <c r="AT215">
        <v>65</v>
      </c>
      <c r="AU215">
        <v>76.5</v>
      </c>
      <c r="AV215">
        <v>40.863339246419173</v>
      </c>
      <c r="AW215">
        <v>79.343730108211332</v>
      </c>
      <c r="AX215">
        <v>76.179715302491104</v>
      </c>
    </row>
    <row r="216" spans="1:50" x14ac:dyDescent="0.25">
      <c r="A216">
        <v>9</v>
      </c>
      <c r="B216" t="s">
        <v>524</v>
      </c>
      <c r="C216">
        <v>29</v>
      </c>
      <c r="D216" t="s">
        <v>24639</v>
      </c>
      <c r="E216">
        <v>100111</v>
      </c>
      <c r="F216" t="s">
        <v>8285</v>
      </c>
      <c r="G216">
        <v>100111002</v>
      </c>
      <c r="H216" t="s">
        <v>14519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54.801135044673103</v>
      </c>
      <c r="AR216">
        <v>53.199999999999996</v>
      </c>
      <c r="AS216">
        <v>55.5</v>
      </c>
      <c r="AT216">
        <v>58.3</v>
      </c>
      <c r="AU216">
        <v>63.2</v>
      </c>
      <c r="AV216">
        <v>61.982365056072588</v>
      </c>
      <c r="AW216">
        <v>58.413029796440163</v>
      </c>
      <c r="AX216">
        <v>57.635541034579084</v>
      </c>
    </row>
    <row r="217" spans="1:50" x14ac:dyDescent="0.25">
      <c r="A217">
        <v>9</v>
      </c>
      <c r="B217" t="s">
        <v>524</v>
      </c>
      <c r="C217">
        <v>30</v>
      </c>
      <c r="D217" t="s">
        <v>24640</v>
      </c>
      <c r="E217">
        <v>100111</v>
      </c>
      <c r="F217" t="s">
        <v>8285</v>
      </c>
      <c r="G217">
        <v>100111002</v>
      </c>
      <c r="H217" t="s">
        <v>14519</v>
      </c>
      <c r="I217">
        <v>1</v>
      </c>
      <c r="J217">
        <v>17.8</v>
      </c>
      <c r="K217">
        <v>14.4</v>
      </c>
      <c r="L217">
        <v>14.3</v>
      </c>
      <c r="M217">
        <v>14.5</v>
      </c>
      <c r="N217">
        <v>18.2</v>
      </c>
      <c r="O217">
        <v>18.899999999999999</v>
      </c>
      <c r="P217">
        <v>22.9</v>
      </c>
      <c r="Q217">
        <v>23.1</v>
      </c>
      <c r="R217">
        <v>28</v>
      </c>
      <c r="S217">
        <v>30.8</v>
      </c>
      <c r="T217">
        <v>23.8</v>
      </c>
      <c r="U217">
        <v>28.4</v>
      </c>
      <c r="V217">
        <v>30</v>
      </c>
      <c r="W217">
        <v>30.5</v>
      </c>
      <c r="X217">
        <v>33.198554194677222</v>
      </c>
      <c r="Y217">
        <v>0</v>
      </c>
      <c r="Z217">
        <v>26.172598110744186</v>
      </c>
      <c r="AA217">
        <v>39.048950567725655</v>
      </c>
      <c r="AB217">
        <v>45.654342237134522</v>
      </c>
      <c r="AC217">
        <v>35.606655095393847</v>
      </c>
      <c r="AD217">
        <v>37.051611136353742</v>
      </c>
      <c r="AE217">
        <v>40.020177277355209</v>
      </c>
      <c r="AF217">
        <v>41.394634175263846</v>
      </c>
      <c r="AG217">
        <v>43.082490683229807</v>
      </c>
      <c r="AH217">
        <v>45.7</v>
      </c>
      <c r="AI217">
        <v>43.5</v>
      </c>
      <c r="AJ217">
        <v>45.2</v>
      </c>
      <c r="AK217">
        <v>47.801170725738146</v>
      </c>
      <c r="AL217">
        <v>44</v>
      </c>
      <c r="AM217">
        <v>40.200000000000003</v>
      </c>
      <c r="AN217">
        <v>56.7</v>
      </c>
      <c r="AO217">
        <v>58.9</v>
      </c>
      <c r="AP217">
        <v>47.2</v>
      </c>
      <c r="AQ217">
        <v>0</v>
      </c>
      <c r="AR217">
        <v>0</v>
      </c>
      <c r="AS217">
        <v>0</v>
      </c>
      <c r="AT217">
        <v>0</v>
      </c>
      <c r="AU217">
        <v>63.245587457419127</v>
      </c>
      <c r="AV217">
        <v>61.705837495001347</v>
      </c>
      <c r="AW217">
        <v>58.731466865515536</v>
      </c>
      <c r="AX217">
        <v>57.761264249954763</v>
      </c>
    </row>
    <row r="218" spans="1:50" x14ac:dyDescent="0.25">
      <c r="A218">
        <v>9</v>
      </c>
      <c r="B218" t="s">
        <v>524</v>
      </c>
      <c r="C218">
        <v>31</v>
      </c>
      <c r="D218" t="s">
        <v>8321</v>
      </c>
      <c r="E218">
        <v>100111</v>
      </c>
      <c r="F218" t="s">
        <v>8285</v>
      </c>
      <c r="G218">
        <v>100111012</v>
      </c>
      <c r="H218" t="s">
        <v>8321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47.417924739473236</v>
      </c>
      <c r="AL218">
        <v>0</v>
      </c>
      <c r="AM218">
        <v>0</v>
      </c>
      <c r="AN218">
        <v>0</v>
      </c>
      <c r="AO218">
        <v>45.7</v>
      </c>
      <c r="AP218">
        <v>39</v>
      </c>
      <c r="AQ218">
        <v>52.519836895665307</v>
      </c>
      <c r="AR218">
        <v>46.800000000000004</v>
      </c>
      <c r="AS218">
        <v>53.3</v>
      </c>
      <c r="AT218">
        <v>58.8</v>
      </c>
      <c r="AU218">
        <v>53.8</v>
      </c>
      <c r="AV218">
        <v>61.694905730322802</v>
      </c>
      <c r="AW218">
        <v>54.262035155904954</v>
      </c>
      <c r="AX218">
        <v>47.454343434343436</v>
      </c>
    </row>
    <row r="219" spans="1:50" x14ac:dyDescent="0.25">
      <c r="A219">
        <v>10</v>
      </c>
      <c r="B219" t="s">
        <v>534</v>
      </c>
      <c r="C219">
        <v>1</v>
      </c>
      <c r="D219" t="s">
        <v>24611</v>
      </c>
      <c r="E219">
        <v>100112</v>
      </c>
      <c r="F219" t="s">
        <v>8326</v>
      </c>
      <c r="G219">
        <v>100112010</v>
      </c>
      <c r="H219" t="s">
        <v>8352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10</v>
      </c>
      <c r="B220" t="s">
        <v>534</v>
      </c>
      <c r="C220">
        <v>2</v>
      </c>
      <c r="D220" t="s">
        <v>15237</v>
      </c>
      <c r="E220">
        <v>100111</v>
      </c>
      <c r="F220" t="s">
        <v>8285</v>
      </c>
      <c r="G220">
        <v>100111001</v>
      </c>
      <c r="H220" t="s">
        <v>15237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10</v>
      </c>
      <c r="B221" t="s">
        <v>534</v>
      </c>
      <c r="C221">
        <v>3</v>
      </c>
      <c r="D221" t="s">
        <v>24622</v>
      </c>
      <c r="E221">
        <v>100110</v>
      </c>
      <c r="F221" t="s">
        <v>8269</v>
      </c>
      <c r="G221">
        <v>100110006</v>
      </c>
      <c r="H221" t="s">
        <v>8275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10</v>
      </c>
      <c r="B222" t="s">
        <v>534</v>
      </c>
      <c r="C222">
        <v>4</v>
      </c>
      <c r="D222" t="s">
        <v>8286</v>
      </c>
      <c r="E222">
        <v>100111</v>
      </c>
      <c r="F222" t="s">
        <v>8285</v>
      </c>
      <c r="G222">
        <v>100111005</v>
      </c>
      <c r="H222" t="s">
        <v>8286</v>
      </c>
      <c r="I222">
        <v>1</v>
      </c>
      <c r="J222">
        <v>21.3</v>
      </c>
      <c r="K222">
        <v>24.9</v>
      </c>
      <c r="L222">
        <v>24.9</v>
      </c>
      <c r="M222">
        <v>25.1</v>
      </c>
      <c r="N222">
        <v>22.9</v>
      </c>
      <c r="O222">
        <v>26.9</v>
      </c>
      <c r="P222">
        <v>25.6</v>
      </c>
      <c r="Q222">
        <v>29.2</v>
      </c>
      <c r="R222">
        <v>31.5</v>
      </c>
      <c r="S222">
        <v>33.1</v>
      </c>
      <c r="T222">
        <v>31.6</v>
      </c>
      <c r="U222">
        <v>31.7</v>
      </c>
      <c r="V222">
        <v>36.1</v>
      </c>
      <c r="W222">
        <v>35.299999999999997</v>
      </c>
      <c r="X222">
        <v>39.708191653786706</v>
      </c>
      <c r="Y222">
        <v>0</v>
      </c>
      <c r="Z222">
        <v>30.245226130653265</v>
      </c>
      <c r="AA222">
        <v>35.863817854856904</v>
      </c>
      <c r="AB222">
        <v>38.315720236790177</v>
      </c>
      <c r="AC222">
        <v>32.314538697985959</v>
      </c>
      <c r="AD222">
        <v>31.435328490208462</v>
      </c>
      <c r="AE222">
        <v>38.220703517587935</v>
      </c>
      <c r="AF222">
        <v>46.138453608247431</v>
      </c>
      <c r="AG222">
        <v>49.087477797513316</v>
      </c>
      <c r="AH222">
        <v>46.3</v>
      </c>
      <c r="AI222">
        <v>48</v>
      </c>
      <c r="AJ222">
        <v>53.9</v>
      </c>
      <c r="AK222">
        <v>46.516839645882669</v>
      </c>
      <c r="AL222">
        <v>44.3</v>
      </c>
      <c r="AM222">
        <v>41.2</v>
      </c>
      <c r="AN222">
        <v>57.6</v>
      </c>
      <c r="AO222">
        <v>58</v>
      </c>
      <c r="AP222">
        <v>47.1</v>
      </c>
      <c r="AQ222">
        <v>59.011946425279191</v>
      </c>
      <c r="AR222">
        <v>53.3</v>
      </c>
      <c r="AS222">
        <v>53.7</v>
      </c>
      <c r="AT222">
        <v>58.7</v>
      </c>
      <c r="AU222">
        <v>63</v>
      </c>
      <c r="AV222">
        <v>60.671736369483284</v>
      </c>
      <c r="AW222">
        <v>68.049741230592289</v>
      </c>
      <c r="AX222">
        <v>68.465044606650451</v>
      </c>
    </row>
    <row r="223" spans="1:50" x14ac:dyDescent="0.25">
      <c r="A223">
        <v>10</v>
      </c>
      <c r="B223" t="s">
        <v>534</v>
      </c>
      <c r="C223">
        <v>5</v>
      </c>
      <c r="D223" t="s">
        <v>24624</v>
      </c>
      <c r="E223">
        <v>100111</v>
      </c>
      <c r="F223" t="s">
        <v>8285</v>
      </c>
      <c r="G223">
        <v>100111004</v>
      </c>
      <c r="H223" t="s">
        <v>13117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71.541789616937237</v>
      </c>
      <c r="AR223">
        <v>62.399999999999991</v>
      </c>
      <c r="AS223">
        <v>0</v>
      </c>
      <c r="AT223">
        <v>0</v>
      </c>
      <c r="AU223">
        <v>0</v>
      </c>
      <c r="AV223">
        <v>84.572165687258163</v>
      </c>
      <c r="AW223">
        <v>89.077061739522321</v>
      </c>
      <c r="AX223">
        <v>87.954255935147657</v>
      </c>
    </row>
    <row r="224" spans="1:50" x14ac:dyDescent="0.25">
      <c r="A224">
        <v>10</v>
      </c>
      <c r="B224" t="s">
        <v>534</v>
      </c>
      <c r="C224">
        <v>6</v>
      </c>
      <c r="D224" t="s">
        <v>24625</v>
      </c>
      <c r="E224">
        <v>100111</v>
      </c>
      <c r="F224" t="s">
        <v>8285</v>
      </c>
      <c r="G224">
        <v>100111004</v>
      </c>
      <c r="H224" t="s">
        <v>13117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64.333741581349088</v>
      </c>
      <c r="AR224">
        <v>53.5</v>
      </c>
      <c r="AS224">
        <v>56.6</v>
      </c>
      <c r="AT224">
        <v>75.3</v>
      </c>
      <c r="AU224">
        <v>78.099999999999994</v>
      </c>
      <c r="AV224">
        <v>66.300592827354436</v>
      </c>
      <c r="AW224">
        <v>75.2240663900415</v>
      </c>
      <c r="AX224">
        <v>77.392241379310349</v>
      </c>
    </row>
    <row r="225" spans="1:50" x14ac:dyDescent="0.25">
      <c r="A225">
        <v>10</v>
      </c>
      <c r="B225" t="s">
        <v>534</v>
      </c>
      <c r="C225">
        <v>7</v>
      </c>
      <c r="D225" t="s">
        <v>24626</v>
      </c>
      <c r="E225">
        <v>100111</v>
      </c>
      <c r="F225" t="s">
        <v>8285</v>
      </c>
      <c r="G225">
        <v>100111004</v>
      </c>
      <c r="H225" t="s">
        <v>13117</v>
      </c>
      <c r="I225">
        <v>1</v>
      </c>
      <c r="J225">
        <v>22.9</v>
      </c>
      <c r="K225">
        <v>24.3</v>
      </c>
      <c r="L225">
        <v>24.3</v>
      </c>
      <c r="M225">
        <v>19.600000000000001</v>
      </c>
      <c r="N225">
        <v>22.2</v>
      </c>
      <c r="O225">
        <v>29.6</v>
      </c>
      <c r="P225">
        <v>35.799999999999997</v>
      </c>
      <c r="Q225">
        <v>30.8</v>
      </c>
      <c r="R225">
        <v>39.700000000000003</v>
      </c>
      <c r="S225">
        <v>36.4</v>
      </c>
      <c r="T225">
        <v>29.5</v>
      </c>
      <c r="U225">
        <v>30.7</v>
      </c>
      <c r="V225">
        <v>40.9</v>
      </c>
      <c r="W225">
        <v>40.700000000000003</v>
      </c>
      <c r="X225">
        <v>38.860439560439566</v>
      </c>
      <c r="Y225">
        <v>0</v>
      </c>
      <c r="Z225">
        <v>20.601936799184504</v>
      </c>
      <c r="AA225">
        <v>42.050632911392405</v>
      </c>
      <c r="AB225">
        <v>31.948995363214834</v>
      </c>
      <c r="AC225">
        <v>33.003951007506913</v>
      </c>
      <c r="AD225">
        <v>36.330088870080402</v>
      </c>
      <c r="AE225">
        <v>37.71449275362319</v>
      </c>
      <c r="AF225">
        <v>46.635531135531139</v>
      </c>
      <c r="AG225">
        <v>38.851102941176471</v>
      </c>
      <c r="AH225">
        <v>40.1</v>
      </c>
      <c r="AI225">
        <v>41.5</v>
      </c>
      <c r="AJ225">
        <v>41.8</v>
      </c>
      <c r="AK225">
        <v>52.422389463781755</v>
      </c>
      <c r="AL225">
        <v>49.9</v>
      </c>
      <c r="AM225">
        <v>44.3</v>
      </c>
      <c r="AN225">
        <v>71.2</v>
      </c>
      <c r="AO225">
        <v>52.9</v>
      </c>
      <c r="AP225">
        <v>45.2</v>
      </c>
      <c r="AQ225">
        <v>0</v>
      </c>
      <c r="AR225">
        <v>0</v>
      </c>
      <c r="AS225">
        <v>0</v>
      </c>
      <c r="AT225">
        <v>75.3</v>
      </c>
      <c r="AU225">
        <v>78.099999999999994</v>
      </c>
      <c r="AV225">
        <v>74.612949987919791</v>
      </c>
      <c r="AW225">
        <v>83.093958013312857</v>
      </c>
      <c r="AX225">
        <v>86.182891566265056</v>
      </c>
    </row>
    <row r="226" spans="1:50" x14ac:dyDescent="0.25">
      <c r="A226">
        <v>10</v>
      </c>
      <c r="B226" t="s">
        <v>534</v>
      </c>
      <c r="C226">
        <v>8</v>
      </c>
      <c r="D226" t="s">
        <v>8291</v>
      </c>
      <c r="E226">
        <v>100111</v>
      </c>
      <c r="F226" t="s">
        <v>8285</v>
      </c>
      <c r="G226">
        <v>100111006</v>
      </c>
      <c r="H226" t="s">
        <v>8291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10</v>
      </c>
      <c r="B227" t="s">
        <v>534</v>
      </c>
      <c r="C227">
        <v>9</v>
      </c>
      <c r="D227" t="s">
        <v>24627</v>
      </c>
      <c r="E227">
        <v>100112</v>
      </c>
      <c r="F227" t="s">
        <v>8326</v>
      </c>
      <c r="G227">
        <v>100112022</v>
      </c>
      <c r="H227" t="s">
        <v>8412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10</v>
      </c>
      <c r="B228" t="s">
        <v>534</v>
      </c>
      <c r="C228">
        <v>10</v>
      </c>
      <c r="D228" t="s">
        <v>24628</v>
      </c>
      <c r="E228">
        <v>100110</v>
      </c>
      <c r="F228" t="s">
        <v>8269</v>
      </c>
      <c r="G228">
        <v>100110005</v>
      </c>
      <c r="H228" t="s">
        <v>8270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10</v>
      </c>
      <c r="B229" t="s">
        <v>534</v>
      </c>
      <c r="C229">
        <v>11</v>
      </c>
      <c r="D229" t="s">
        <v>24629</v>
      </c>
      <c r="E229">
        <v>100110</v>
      </c>
      <c r="F229" t="s">
        <v>8269</v>
      </c>
      <c r="G229">
        <v>100110003</v>
      </c>
      <c r="H229" t="s">
        <v>13811</v>
      </c>
      <c r="I229">
        <v>1</v>
      </c>
      <c r="J229">
        <v>0</v>
      </c>
      <c r="K229">
        <v>0</v>
      </c>
      <c r="L229">
        <v>0</v>
      </c>
      <c r="M229">
        <v>9.4</v>
      </c>
      <c r="N229">
        <v>8.5</v>
      </c>
      <c r="O229">
        <v>3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6.8224299065420571</v>
      </c>
      <c r="AB229">
        <v>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122.22222222222223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10</v>
      </c>
      <c r="B230" t="s">
        <v>534</v>
      </c>
      <c r="C230">
        <v>12</v>
      </c>
      <c r="D230" t="s">
        <v>24630</v>
      </c>
      <c r="E230">
        <v>100113</v>
      </c>
      <c r="F230" t="s">
        <v>8570</v>
      </c>
      <c r="G230">
        <v>100113001</v>
      </c>
      <c r="H230" t="s">
        <v>15247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10</v>
      </c>
      <c r="B231" t="s">
        <v>534</v>
      </c>
      <c r="C231">
        <v>13</v>
      </c>
      <c r="D231" t="s">
        <v>24682</v>
      </c>
      <c r="E231">
        <v>100113</v>
      </c>
      <c r="F231" t="s">
        <v>8570</v>
      </c>
      <c r="G231">
        <v>100113001</v>
      </c>
      <c r="H231" t="s">
        <v>15247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30.999999999999996</v>
      </c>
      <c r="AR231">
        <v>26.8</v>
      </c>
      <c r="AS231">
        <v>37.1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10</v>
      </c>
      <c r="B232" t="s">
        <v>534</v>
      </c>
      <c r="C232">
        <v>14</v>
      </c>
      <c r="D232" t="s">
        <v>24683</v>
      </c>
      <c r="E232">
        <v>100113</v>
      </c>
      <c r="F232" t="s">
        <v>8570</v>
      </c>
      <c r="G232">
        <v>100113001</v>
      </c>
      <c r="H232" t="s">
        <v>15247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33.1</v>
      </c>
      <c r="AU232">
        <v>36.200000000000003</v>
      </c>
      <c r="AV232">
        <v>33.291639548877257</v>
      </c>
      <c r="AW232">
        <v>31.268250539956803</v>
      </c>
      <c r="AX232">
        <v>0</v>
      </c>
    </row>
    <row r="233" spans="1:50" x14ac:dyDescent="0.25">
      <c r="A233">
        <v>10</v>
      </c>
      <c r="B233" t="s">
        <v>534</v>
      </c>
      <c r="C233">
        <v>15</v>
      </c>
      <c r="D233" t="s">
        <v>24631</v>
      </c>
      <c r="E233">
        <v>100113</v>
      </c>
      <c r="F233" t="s">
        <v>8570</v>
      </c>
      <c r="G233">
        <v>100113001</v>
      </c>
      <c r="H233" t="s">
        <v>15247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15</v>
      </c>
      <c r="Q233">
        <v>0</v>
      </c>
      <c r="R233">
        <v>0</v>
      </c>
      <c r="S233">
        <v>0</v>
      </c>
      <c r="T233">
        <v>0</v>
      </c>
      <c r="U233">
        <v>18.7</v>
      </c>
      <c r="V233">
        <v>0</v>
      </c>
      <c r="W233">
        <v>0</v>
      </c>
      <c r="X233">
        <v>5.6666666666666661</v>
      </c>
      <c r="Y233">
        <v>0</v>
      </c>
      <c r="Z233">
        <v>2.2311557788944723</v>
      </c>
      <c r="AA233">
        <v>26.635514018691588</v>
      </c>
      <c r="AB233">
        <v>0</v>
      </c>
      <c r="AC233">
        <v>0</v>
      </c>
      <c r="AD233">
        <v>0</v>
      </c>
      <c r="AE233">
        <v>25</v>
      </c>
      <c r="AF233">
        <v>26.635514018691588</v>
      </c>
      <c r="AG233">
        <v>23.442105263157895</v>
      </c>
      <c r="AH233">
        <v>24.36</v>
      </c>
      <c r="AI233">
        <v>22.3</v>
      </c>
      <c r="AJ233">
        <v>30.6</v>
      </c>
      <c r="AK233">
        <v>30.362654320987655</v>
      </c>
      <c r="AL233">
        <v>25.1</v>
      </c>
      <c r="AM233">
        <v>24.7</v>
      </c>
      <c r="AN233">
        <v>23.8</v>
      </c>
      <c r="AO233">
        <v>31.9</v>
      </c>
      <c r="AP233">
        <v>27.5</v>
      </c>
      <c r="AQ233">
        <v>0</v>
      </c>
      <c r="AR233">
        <v>0</v>
      </c>
      <c r="AS233">
        <v>0</v>
      </c>
      <c r="AT233">
        <v>33.1</v>
      </c>
      <c r="AU233">
        <v>36.200000000000003</v>
      </c>
      <c r="AV233">
        <v>33.292028413575373</v>
      </c>
      <c r="AW233">
        <v>31.268250539956803</v>
      </c>
      <c r="AX233">
        <v>0</v>
      </c>
    </row>
    <row r="234" spans="1:50" x14ac:dyDescent="0.25">
      <c r="A234">
        <v>10</v>
      </c>
      <c r="B234" t="s">
        <v>534</v>
      </c>
      <c r="C234">
        <v>19</v>
      </c>
      <c r="D234" t="s">
        <v>14529</v>
      </c>
      <c r="E234">
        <v>100113</v>
      </c>
      <c r="F234" t="s">
        <v>8570</v>
      </c>
      <c r="G234">
        <v>100113002</v>
      </c>
      <c r="H234" t="s">
        <v>14529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10</v>
      </c>
      <c r="B235" t="s">
        <v>534</v>
      </c>
      <c r="C235">
        <v>16</v>
      </c>
      <c r="D235" t="s">
        <v>24632</v>
      </c>
      <c r="E235">
        <v>100111</v>
      </c>
      <c r="F235" t="s">
        <v>8285</v>
      </c>
      <c r="G235">
        <v>100111003</v>
      </c>
      <c r="H235" t="s">
        <v>13816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10</v>
      </c>
      <c r="B236" t="s">
        <v>534</v>
      </c>
      <c r="C236">
        <v>17</v>
      </c>
      <c r="D236" t="s">
        <v>24633</v>
      </c>
      <c r="E236">
        <v>100111</v>
      </c>
      <c r="F236" t="s">
        <v>8285</v>
      </c>
      <c r="G236">
        <v>100111003</v>
      </c>
      <c r="H236" t="s">
        <v>13816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10</v>
      </c>
      <c r="B237" t="s">
        <v>534</v>
      </c>
      <c r="C237">
        <v>18</v>
      </c>
      <c r="D237" t="s">
        <v>24634</v>
      </c>
      <c r="E237">
        <v>100111</v>
      </c>
      <c r="F237" t="s">
        <v>8285</v>
      </c>
      <c r="G237">
        <v>100111003</v>
      </c>
      <c r="H237" t="s">
        <v>13816</v>
      </c>
      <c r="I237">
        <v>1</v>
      </c>
      <c r="J237">
        <v>3.6</v>
      </c>
      <c r="K237">
        <v>6</v>
      </c>
      <c r="L237">
        <v>6</v>
      </c>
      <c r="M237">
        <v>5.0999999999999996</v>
      </c>
      <c r="N237">
        <v>1.9</v>
      </c>
      <c r="O237">
        <v>5.2</v>
      </c>
      <c r="P237">
        <v>6</v>
      </c>
      <c r="Q237">
        <v>6</v>
      </c>
      <c r="R237">
        <v>17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10</v>
      </c>
      <c r="B238" t="s">
        <v>534</v>
      </c>
      <c r="C238">
        <v>20</v>
      </c>
      <c r="D238" t="s">
        <v>15252</v>
      </c>
      <c r="E238">
        <v>100114</v>
      </c>
      <c r="F238" t="s">
        <v>8606</v>
      </c>
      <c r="G238">
        <v>100114001</v>
      </c>
      <c r="H238" t="s">
        <v>15252</v>
      </c>
      <c r="I238">
        <v>1</v>
      </c>
      <c r="J238">
        <v>129.80000000000001</v>
      </c>
      <c r="K238">
        <v>139.19999999999999</v>
      </c>
      <c r="L238">
        <v>125.3</v>
      </c>
      <c r="M238">
        <v>130.1</v>
      </c>
      <c r="N238">
        <v>163.80000000000001</v>
      </c>
      <c r="O238">
        <v>197.28554913294798</v>
      </c>
      <c r="P238">
        <v>230.35405192761604</v>
      </c>
      <c r="Q238">
        <v>155.94868238557558</v>
      </c>
      <c r="R238">
        <v>208.0083857442348</v>
      </c>
      <c r="S238">
        <v>199.69039145907473</v>
      </c>
      <c r="T238">
        <v>186.01405152224825</v>
      </c>
      <c r="U238">
        <v>178.48275862068965</v>
      </c>
      <c r="V238">
        <v>177.53385731559857</v>
      </c>
      <c r="W238">
        <v>190.95617283950617</v>
      </c>
      <c r="X238">
        <v>179.68630653266331</v>
      </c>
      <c r="Y238">
        <v>0</v>
      </c>
      <c r="Z238">
        <v>169.81305553580316</v>
      </c>
      <c r="AA238">
        <v>207.47060011103824</v>
      </c>
      <c r="AB238">
        <v>174.83894768221791</v>
      </c>
      <c r="AC238">
        <v>190.95081156422822</v>
      </c>
      <c r="AD238">
        <v>213.85451363405409</v>
      </c>
      <c r="AE238">
        <v>238.78503798947986</v>
      </c>
      <c r="AF238">
        <v>233.86452872281092</v>
      </c>
      <c r="AG238">
        <v>225.40594727161249</v>
      </c>
      <c r="AH238">
        <v>227.2</v>
      </c>
      <c r="AI238">
        <v>223.8</v>
      </c>
      <c r="AJ238">
        <v>258.2</v>
      </c>
      <c r="AK238">
        <v>190.57086368736969</v>
      </c>
      <c r="AL238">
        <v>210.3</v>
      </c>
      <c r="AM238">
        <v>259.10000000000002</v>
      </c>
      <c r="AN238">
        <v>295.3</v>
      </c>
      <c r="AO238">
        <v>425.5</v>
      </c>
      <c r="AP238">
        <v>370.2</v>
      </c>
      <c r="AQ238">
        <v>339.81243498108171</v>
      </c>
      <c r="AR238">
        <v>319.90000000000003</v>
      </c>
      <c r="AS238">
        <v>256.39999999999998</v>
      </c>
      <c r="AT238">
        <v>332</v>
      </c>
      <c r="AU238">
        <v>429.8</v>
      </c>
      <c r="AV238">
        <v>398.63420959984029</v>
      </c>
      <c r="AW238">
        <v>436.61217911822263</v>
      </c>
      <c r="AX238">
        <v>436.19260516883605</v>
      </c>
    </row>
    <row r="239" spans="1:50" x14ac:dyDescent="0.25">
      <c r="A239">
        <v>10</v>
      </c>
      <c r="B239" t="s">
        <v>534</v>
      </c>
      <c r="C239">
        <v>21</v>
      </c>
      <c r="D239" t="s">
        <v>24635</v>
      </c>
      <c r="E239">
        <v>100110</v>
      </c>
      <c r="F239" t="s">
        <v>8269</v>
      </c>
      <c r="G239">
        <v>100110002</v>
      </c>
      <c r="H239" t="s">
        <v>14514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10</v>
      </c>
      <c r="B240" t="s">
        <v>534</v>
      </c>
      <c r="C240">
        <v>22</v>
      </c>
      <c r="D240" t="s">
        <v>24636</v>
      </c>
      <c r="E240">
        <v>100110</v>
      </c>
      <c r="F240" t="s">
        <v>8269</v>
      </c>
      <c r="G240">
        <v>100110002</v>
      </c>
      <c r="H240" t="s">
        <v>14514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10</v>
      </c>
      <c r="B241" t="s">
        <v>534</v>
      </c>
      <c r="C241">
        <v>23</v>
      </c>
      <c r="D241" t="s">
        <v>24637</v>
      </c>
      <c r="E241">
        <v>100110</v>
      </c>
      <c r="F241" t="s">
        <v>8269</v>
      </c>
      <c r="G241">
        <v>100110002</v>
      </c>
      <c r="H241" t="s">
        <v>14514</v>
      </c>
      <c r="I241">
        <v>1</v>
      </c>
      <c r="J241">
        <v>5.8</v>
      </c>
      <c r="K241">
        <v>4.9000000000000004</v>
      </c>
      <c r="L241">
        <v>4.9000000000000004</v>
      </c>
      <c r="M241">
        <v>5.5</v>
      </c>
      <c r="N241">
        <v>4.7</v>
      </c>
      <c r="O241">
        <v>2</v>
      </c>
      <c r="P241">
        <v>12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10.37037037037037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10</v>
      </c>
      <c r="B242" t="s">
        <v>534</v>
      </c>
      <c r="C242">
        <v>24</v>
      </c>
      <c r="D242" t="s">
        <v>13826</v>
      </c>
      <c r="E242">
        <v>100113</v>
      </c>
      <c r="F242" t="s">
        <v>8570</v>
      </c>
      <c r="G242">
        <v>100113003</v>
      </c>
      <c r="H242" t="s">
        <v>13826</v>
      </c>
      <c r="I242">
        <v>1</v>
      </c>
      <c r="J242">
        <v>12.3</v>
      </c>
      <c r="K242">
        <v>16.3</v>
      </c>
      <c r="L242">
        <v>14.7</v>
      </c>
      <c r="M242">
        <v>11</v>
      </c>
      <c r="N242">
        <v>8</v>
      </c>
      <c r="O242">
        <v>22.5</v>
      </c>
      <c r="P242">
        <v>20.7</v>
      </c>
      <c r="Q242">
        <v>21.3</v>
      </c>
      <c r="R242">
        <v>25.1</v>
      </c>
      <c r="S242">
        <v>22.8</v>
      </c>
      <c r="T242">
        <v>16.899999999999999</v>
      </c>
      <c r="U242">
        <v>23.3</v>
      </c>
      <c r="V242">
        <v>32</v>
      </c>
      <c r="W242">
        <v>35.700000000000003</v>
      </c>
      <c r="X242">
        <v>21.47055214723926</v>
      </c>
      <c r="Y242">
        <v>0</v>
      </c>
      <c r="Z242">
        <v>30</v>
      </c>
      <c r="AA242">
        <v>21.980419949236904</v>
      </c>
      <c r="AB242">
        <v>26.739176721078781</v>
      </c>
      <c r="AC242">
        <v>30.720652856246076</v>
      </c>
      <c r="AD242">
        <v>32.899851998026641</v>
      </c>
      <c r="AE242">
        <v>31.6</v>
      </c>
      <c r="AF242">
        <v>23</v>
      </c>
      <c r="AG242">
        <v>38.299999999999997</v>
      </c>
      <c r="AH242">
        <v>33.700000000000003</v>
      </c>
      <c r="AI242">
        <v>34.4</v>
      </c>
      <c r="AJ242">
        <v>34.4</v>
      </c>
      <c r="AK242">
        <v>32.96</v>
      </c>
      <c r="AL242">
        <v>36.299999999999997</v>
      </c>
      <c r="AM242">
        <v>32.799999999999997</v>
      </c>
      <c r="AN242">
        <v>44.2</v>
      </c>
      <c r="AO242">
        <v>37.299999999999997</v>
      </c>
      <c r="AP242">
        <v>39.299999999999997</v>
      </c>
      <c r="AQ242">
        <v>41.724953076788204</v>
      </c>
      <c r="AR242">
        <v>41.099999999999994</v>
      </c>
      <c r="AS242">
        <v>43</v>
      </c>
      <c r="AT242">
        <v>47.3</v>
      </c>
      <c r="AU242">
        <v>44.8</v>
      </c>
      <c r="AV242">
        <v>45.699631576480208</v>
      </c>
      <c r="AW242">
        <v>47.890076335877865</v>
      </c>
      <c r="AX242">
        <v>47.709653782744091</v>
      </c>
    </row>
    <row r="243" spans="1:50" x14ac:dyDescent="0.25">
      <c r="A243">
        <v>10</v>
      </c>
      <c r="B243" t="s">
        <v>534</v>
      </c>
      <c r="C243">
        <v>25</v>
      </c>
      <c r="D243" t="s">
        <v>8637</v>
      </c>
      <c r="E243">
        <v>100114</v>
      </c>
      <c r="F243" t="s">
        <v>8606</v>
      </c>
      <c r="G243">
        <v>100114011</v>
      </c>
      <c r="H243" t="s">
        <v>8637</v>
      </c>
      <c r="I243">
        <v>1</v>
      </c>
      <c r="J243">
        <v>343.72505543237253</v>
      </c>
      <c r="K243">
        <v>437.80281690140845</v>
      </c>
      <c r="L243">
        <v>424.24154589371983</v>
      </c>
      <c r="M243">
        <v>335.4</v>
      </c>
      <c r="N243">
        <v>359.50906498268489</v>
      </c>
      <c r="O243">
        <v>418.73431120520189</v>
      </c>
      <c r="P243">
        <v>551.28992628992626</v>
      </c>
      <c r="Q243">
        <v>482.05493503533171</v>
      </c>
      <c r="R243">
        <v>339.71736818112743</v>
      </c>
      <c r="S243">
        <v>447.88554216867465</v>
      </c>
      <c r="T243">
        <v>458.88201569100784</v>
      </c>
      <c r="U243">
        <v>541.41016762060508</v>
      </c>
      <c r="V243">
        <v>534.45784081068018</v>
      </c>
      <c r="W243">
        <v>503.1</v>
      </c>
      <c r="X243">
        <v>490.64422997380399</v>
      </c>
      <c r="Y243">
        <v>0</v>
      </c>
      <c r="Z243">
        <v>581.08574444137992</v>
      </c>
      <c r="AA243">
        <v>551.5355805243446</v>
      </c>
      <c r="AB243">
        <v>509.68204283360791</v>
      </c>
      <c r="AC243">
        <v>540</v>
      </c>
      <c r="AD243">
        <v>611.09994051160027</v>
      </c>
      <c r="AE243">
        <v>619</v>
      </c>
      <c r="AF243">
        <v>607.35367545076292</v>
      </c>
      <c r="AG243">
        <v>729</v>
      </c>
      <c r="AH243">
        <v>755</v>
      </c>
      <c r="AI243">
        <v>815</v>
      </c>
      <c r="AJ243">
        <v>850</v>
      </c>
      <c r="AK243">
        <v>772.28915662650604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10</v>
      </c>
      <c r="B244" t="s">
        <v>534</v>
      </c>
      <c r="C244">
        <v>26</v>
      </c>
      <c r="D244" t="s">
        <v>8571</v>
      </c>
      <c r="E244">
        <v>100113</v>
      </c>
      <c r="F244" t="s">
        <v>8570</v>
      </c>
      <c r="G244">
        <v>100113005</v>
      </c>
      <c r="H244" t="s">
        <v>8571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10</v>
      </c>
      <c r="B245" t="s">
        <v>534</v>
      </c>
      <c r="C245">
        <v>27</v>
      </c>
      <c r="D245" t="s">
        <v>24612</v>
      </c>
      <c r="E245">
        <v>100112</v>
      </c>
      <c r="F245" t="s">
        <v>8326</v>
      </c>
      <c r="G245">
        <v>100112020</v>
      </c>
      <c r="H245" t="s">
        <v>8402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10</v>
      </c>
      <c r="B246" t="s">
        <v>534</v>
      </c>
      <c r="C246">
        <v>28</v>
      </c>
      <c r="D246" t="s">
        <v>24638</v>
      </c>
      <c r="E246">
        <v>100111</v>
      </c>
      <c r="F246" t="s">
        <v>8285</v>
      </c>
      <c r="G246">
        <v>100111002</v>
      </c>
      <c r="H246" t="s">
        <v>14519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10</v>
      </c>
      <c r="B247" t="s">
        <v>534</v>
      </c>
      <c r="C247">
        <v>29</v>
      </c>
      <c r="D247" t="s">
        <v>24639</v>
      </c>
      <c r="E247">
        <v>100111</v>
      </c>
      <c r="F247" t="s">
        <v>8285</v>
      </c>
      <c r="G247">
        <v>100111002</v>
      </c>
      <c r="H247" t="s">
        <v>14519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75.20618227518392</v>
      </c>
      <c r="AR247">
        <v>63.5</v>
      </c>
      <c r="AS247">
        <v>75.5</v>
      </c>
      <c r="AT247">
        <v>75.7</v>
      </c>
      <c r="AU247">
        <v>73.2</v>
      </c>
      <c r="AV247">
        <v>76.296398656606442</v>
      </c>
      <c r="AW247">
        <v>88.661687525232139</v>
      </c>
      <c r="AX247">
        <v>85.314365671641795</v>
      </c>
    </row>
    <row r="248" spans="1:50" x14ac:dyDescent="0.25">
      <c r="A248">
        <v>10</v>
      </c>
      <c r="B248" t="s">
        <v>534</v>
      </c>
      <c r="C248">
        <v>30</v>
      </c>
      <c r="D248" t="s">
        <v>24640</v>
      </c>
      <c r="E248">
        <v>100111</v>
      </c>
      <c r="F248" t="s">
        <v>8285</v>
      </c>
      <c r="G248">
        <v>100111002</v>
      </c>
      <c r="H248" t="s">
        <v>14519</v>
      </c>
      <c r="I248">
        <v>1</v>
      </c>
      <c r="J248">
        <v>21.4</v>
      </c>
      <c r="K248">
        <v>25</v>
      </c>
      <c r="L248">
        <v>25</v>
      </c>
      <c r="M248">
        <v>23.3</v>
      </c>
      <c r="N248">
        <v>21.6</v>
      </c>
      <c r="O248">
        <v>33.700000000000003</v>
      </c>
      <c r="P248">
        <v>38.6</v>
      </c>
      <c r="Q248">
        <v>40.200000000000003</v>
      </c>
      <c r="R248">
        <v>44.2</v>
      </c>
      <c r="S248">
        <v>47.5</v>
      </c>
      <c r="T248">
        <v>36.4</v>
      </c>
      <c r="U248">
        <v>43.2</v>
      </c>
      <c r="V248">
        <v>46.3</v>
      </c>
      <c r="W248">
        <v>51</v>
      </c>
      <c r="X248">
        <v>47.192983975747076</v>
      </c>
      <c r="Y248">
        <v>0</v>
      </c>
      <c r="Z248">
        <v>41.610047402174921</v>
      </c>
      <c r="AA248">
        <v>53.367344507785248</v>
      </c>
      <c r="AB248">
        <v>57.264807718941881</v>
      </c>
      <c r="AC248">
        <v>49.089583026373951</v>
      </c>
      <c r="AD248">
        <v>47.371020768182184</v>
      </c>
      <c r="AE248">
        <v>59.56874371859297</v>
      </c>
      <c r="AF248">
        <v>58.552574890609222</v>
      </c>
      <c r="AG248">
        <v>58.356200618344204</v>
      </c>
      <c r="AH248">
        <v>61.3</v>
      </c>
      <c r="AI248">
        <v>60.1</v>
      </c>
      <c r="AJ248">
        <v>65.8</v>
      </c>
      <c r="AK248">
        <v>64.908347087122948</v>
      </c>
      <c r="AL248">
        <v>58.4</v>
      </c>
      <c r="AM248">
        <v>53</v>
      </c>
      <c r="AN248">
        <v>78.5</v>
      </c>
      <c r="AO248">
        <v>68.8</v>
      </c>
      <c r="AP248">
        <v>62.3</v>
      </c>
      <c r="AQ248">
        <v>0</v>
      </c>
      <c r="AR248">
        <v>0</v>
      </c>
      <c r="AS248">
        <v>0</v>
      </c>
      <c r="AT248">
        <v>0</v>
      </c>
      <c r="AU248">
        <v>73.2</v>
      </c>
      <c r="AV248">
        <v>76.296380855741589</v>
      </c>
      <c r="AW248">
        <v>88.661687525232139</v>
      </c>
      <c r="AX248">
        <v>85.314365671641795</v>
      </c>
    </row>
    <row r="249" spans="1:50" x14ac:dyDescent="0.25">
      <c r="A249">
        <v>10</v>
      </c>
      <c r="B249" t="s">
        <v>534</v>
      </c>
      <c r="C249">
        <v>31</v>
      </c>
      <c r="D249" t="s">
        <v>8321</v>
      </c>
      <c r="E249">
        <v>100111</v>
      </c>
      <c r="F249" t="s">
        <v>8285</v>
      </c>
      <c r="G249">
        <v>100111012</v>
      </c>
      <c r="H249" t="s">
        <v>8321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49.363434492968175</v>
      </c>
      <c r="AL249">
        <v>0</v>
      </c>
      <c r="AM249">
        <v>0</v>
      </c>
      <c r="AN249">
        <v>0</v>
      </c>
      <c r="AO249">
        <v>52.3</v>
      </c>
      <c r="AP249">
        <v>48.6</v>
      </c>
      <c r="AQ249">
        <v>70.133149816483339</v>
      </c>
      <c r="AR249">
        <v>67.2</v>
      </c>
      <c r="AS249">
        <v>73.099999999999994</v>
      </c>
      <c r="AT249">
        <v>74.7</v>
      </c>
      <c r="AU249">
        <v>86</v>
      </c>
      <c r="AV249">
        <v>68.360309834566735</v>
      </c>
      <c r="AW249">
        <v>69.807888970051138</v>
      </c>
      <c r="AX249">
        <v>67.913862718707946</v>
      </c>
    </row>
    <row r="250" spans="1:50" x14ac:dyDescent="0.25">
      <c r="A250">
        <v>13</v>
      </c>
      <c r="B250" t="s">
        <v>22837</v>
      </c>
      <c r="C250">
        <v>1</v>
      </c>
      <c r="D250" t="s">
        <v>24611</v>
      </c>
      <c r="E250">
        <v>100112</v>
      </c>
      <c r="F250" t="s">
        <v>8326</v>
      </c>
      <c r="G250">
        <v>100112010</v>
      </c>
      <c r="H250" t="s">
        <v>8352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13</v>
      </c>
      <c r="B251" t="s">
        <v>22837</v>
      </c>
      <c r="C251">
        <v>2</v>
      </c>
      <c r="D251" t="s">
        <v>15237</v>
      </c>
      <c r="E251">
        <v>100111</v>
      </c>
      <c r="F251" t="s">
        <v>8285</v>
      </c>
      <c r="G251">
        <v>100111001</v>
      </c>
      <c r="H251" t="s">
        <v>15237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13</v>
      </c>
      <c r="B252" t="s">
        <v>22837</v>
      </c>
      <c r="C252">
        <v>3</v>
      </c>
      <c r="D252" t="s">
        <v>24622</v>
      </c>
      <c r="E252">
        <v>100110</v>
      </c>
      <c r="F252" t="s">
        <v>8269</v>
      </c>
      <c r="G252">
        <v>100110006</v>
      </c>
      <c r="H252" t="s">
        <v>8275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15.7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13</v>
      </c>
      <c r="B253" t="s">
        <v>22837</v>
      </c>
      <c r="C253">
        <v>4</v>
      </c>
      <c r="D253" t="s">
        <v>8286</v>
      </c>
      <c r="E253">
        <v>100111</v>
      </c>
      <c r="F253" t="s">
        <v>8285</v>
      </c>
      <c r="G253">
        <v>100111005</v>
      </c>
      <c r="H253" t="s">
        <v>8286</v>
      </c>
      <c r="I253">
        <v>1</v>
      </c>
      <c r="J253">
        <v>23</v>
      </c>
      <c r="K253">
        <v>22.7</v>
      </c>
      <c r="L253">
        <v>0</v>
      </c>
      <c r="M253">
        <v>0</v>
      </c>
      <c r="N253">
        <v>15</v>
      </c>
      <c r="O253">
        <v>24</v>
      </c>
      <c r="P253">
        <v>9</v>
      </c>
      <c r="Q253">
        <v>0</v>
      </c>
      <c r="R253">
        <v>28.2</v>
      </c>
      <c r="S253">
        <v>64.2</v>
      </c>
      <c r="T253">
        <v>56.1</v>
      </c>
      <c r="U253">
        <v>13.2</v>
      </c>
      <c r="V253">
        <v>49.2</v>
      </c>
      <c r="W253">
        <v>0</v>
      </c>
      <c r="X253">
        <v>0</v>
      </c>
      <c r="Y253">
        <v>0</v>
      </c>
      <c r="Z253">
        <v>22.763157894736842</v>
      </c>
      <c r="AA253">
        <v>25.007251631617113</v>
      </c>
      <c r="AB253">
        <v>11.294871794871796</v>
      </c>
      <c r="AC253">
        <v>22.541935483870965</v>
      </c>
      <c r="AD253">
        <v>0.2696629213483146</v>
      </c>
      <c r="AE253">
        <v>48.2</v>
      </c>
      <c r="AF253">
        <v>32.222222222222221</v>
      </c>
      <c r="AG253">
        <v>57.87</v>
      </c>
      <c r="AH253">
        <v>58</v>
      </c>
      <c r="AI253">
        <v>60.3</v>
      </c>
      <c r="AJ253">
        <v>42</v>
      </c>
      <c r="AK253">
        <v>56.433703461789683</v>
      </c>
      <c r="AL253">
        <v>58</v>
      </c>
      <c r="AM253">
        <v>0</v>
      </c>
      <c r="AN253">
        <v>56.8</v>
      </c>
      <c r="AO253">
        <v>0</v>
      </c>
      <c r="AP253">
        <v>56</v>
      </c>
      <c r="AQ253">
        <v>39.773186506567285</v>
      </c>
      <c r="AR253">
        <v>28.8</v>
      </c>
      <c r="AS253">
        <v>23.7</v>
      </c>
      <c r="AT253">
        <v>18.7</v>
      </c>
      <c r="AU253">
        <v>38.299999999999997</v>
      </c>
      <c r="AV253">
        <v>38.299999999999997</v>
      </c>
      <c r="AW253">
        <v>15.895601173020529</v>
      </c>
      <c r="AX253">
        <v>2.7280416395575795</v>
      </c>
    </row>
    <row r="254" spans="1:50" x14ac:dyDescent="0.25">
      <c r="A254">
        <v>13</v>
      </c>
      <c r="B254" t="s">
        <v>22837</v>
      </c>
      <c r="C254">
        <v>5</v>
      </c>
      <c r="D254" t="s">
        <v>24624</v>
      </c>
      <c r="E254">
        <v>100111</v>
      </c>
      <c r="F254" t="s">
        <v>8285</v>
      </c>
      <c r="G254">
        <v>100111004</v>
      </c>
      <c r="H254" t="s">
        <v>13117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13</v>
      </c>
      <c r="B255" t="s">
        <v>22837</v>
      </c>
      <c r="C255">
        <v>6</v>
      </c>
      <c r="D255" t="s">
        <v>24625</v>
      </c>
      <c r="E255">
        <v>100111</v>
      </c>
      <c r="F255" t="s">
        <v>8285</v>
      </c>
      <c r="G255">
        <v>100111004</v>
      </c>
      <c r="H255" t="s">
        <v>13117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13</v>
      </c>
      <c r="B256" t="s">
        <v>22837</v>
      </c>
      <c r="C256">
        <v>7</v>
      </c>
      <c r="D256" t="s">
        <v>24626</v>
      </c>
      <c r="E256">
        <v>100111</v>
      </c>
      <c r="F256" t="s">
        <v>8285</v>
      </c>
      <c r="G256">
        <v>100111004</v>
      </c>
      <c r="H256" t="s">
        <v>13117</v>
      </c>
      <c r="I256">
        <v>1</v>
      </c>
      <c r="J256">
        <v>24.8</v>
      </c>
      <c r="K256">
        <v>20.3</v>
      </c>
      <c r="L256">
        <v>26.4</v>
      </c>
      <c r="M256">
        <v>23.1</v>
      </c>
      <c r="N256">
        <v>24.6</v>
      </c>
      <c r="O256">
        <v>25.7</v>
      </c>
      <c r="P256">
        <v>32</v>
      </c>
      <c r="Q256">
        <v>5.0999999999999996</v>
      </c>
      <c r="R256">
        <v>24.7</v>
      </c>
      <c r="S256">
        <v>24.9</v>
      </c>
      <c r="T256">
        <v>33.799999999999997</v>
      </c>
      <c r="U256">
        <v>27.2</v>
      </c>
      <c r="V256">
        <v>32.700000000000003</v>
      </c>
      <c r="W256">
        <v>25.5</v>
      </c>
      <c r="X256">
        <v>33.612499999999997</v>
      </c>
      <c r="Y256">
        <v>0</v>
      </c>
      <c r="Z256">
        <v>22.797047970479703</v>
      </c>
      <c r="AA256">
        <v>49.685279187817251</v>
      </c>
      <c r="AB256">
        <v>36.804953560371516</v>
      </c>
      <c r="AC256">
        <v>33.725490196078432</v>
      </c>
      <c r="AD256">
        <v>24.357142857142861</v>
      </c>
      <c r="AE256">
        <v>22.9</v>
      </c>
      <c r="AF256">
        <v>0</v>
      </c>
      <c r="AG256">
        <v>25</v>
      </c>
      <c r="AH256">
        <v>30.1</v>
      </c>
      <c r="AI256">
        <v>0</v>
      </c>
      <c r="AJ256">
        <v>17</v>
      </c>
      <c r="AK256">
        <v>27.281219272369718</v>
      </c>
      <c r="AL256">
        <v>36.799999999999997</v>
      </c>
      <c r="AM256">
        <v>60</v>
      </c>
      <c r="AN256">
        <v>60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13</v>
      </c>
      <c r="B257" t="s">
        <v>22837</v>
      </c>
      <c r="C257">
        <v>8</v>
      </c>
      <c r="D257" t="s">
        <v>8291</v>
      </c>
      <c r="E257">
        <v>100111</v>
      </c>
      <c r="F257" t="s">
        <v>8285</v>
      </c>
      <c r="G257">
        <v>100111006</v>
      </c>
      <c r="H257" t="s">
        <v>8291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13</v>
      </c>
      <c r="B258" t="s">
        <v>22837</v>
      </c>
      <c r="C258">
        <v>9</v>
      </c>
      <c r="D258" t="s">
        <v>24627</v>
      </c>
      <c r="E258">
        <v>100112</v>
      </c>
      <c r="F258" t="s">
        <v>8326</v>
      </c>
      <c r="G258">
        <v>100112022</v>
      </c>
      <c r="H258" t="s">
        <v>8412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13</v>
      </c>
      <c r="B259" t="s">
        <v>22837</v>
      </c>
      <c r="C259">
        <v>10</v>
      </c>
      <c r="D259" t="s">
        <v>24628</v>
      </c>
      <c r="E259">
        <v>100110</v>
      </c>
      <c r="F259" t="s">
        <v>8269</v>
      </c>
      <c r="G259">
        <v>100110005</v>
      </c>
      <c r="H259" t="s">
        <v>8270</v>
      </c>
      <c r="I259">
        <v>1</v>
      </c>
      <c r="J259">
        <v>7.7</v>
      </c>
      <c r="K259">
        <v>3.4</v>
      </c>
      <c r="L259">
        <v>0</v>
      </c>
      <c r="M259">
        <v>0</v>
      </c>
      <c r="N259">
        <v>5.5</v>
      </c>
      <c r="O259">
        <v>6.9</v>
      </c>
      <c r="P259">
        <v>3.4</v>
      </c>
      <c r="Q259">
        <v>5.6</v>
      </c>
      <c r="R259">
        <v>2.8</v>
      </c>
      <c r="S259">
        <v>6.1</v>
      </c>
      <c r="T259">
        <v>13.5</v>
      </c>
      <c r="U259">
        <v>11.6</v>
      </c>
      <c r="V259">
        <v>7.4</v>
      </c>
      <c r="W259">
        <v>7.8</v>
      </c>
      <c r="X259">
        <v>9.2375000000000007</v>
      </c>
      <c r="Y259">
        <v>0</v>
      </c>
      <c r="Z259">
        <v>4.4476744186046515</v>
      </c>
      <c r="AA259">
        <v>3.333333333333333</v>
      </c>
      <c r="AB259">
        <v>3.4642857142857144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</v>
      </c>
      <c r="AJ259">
        <v>0</v>
      </c>
      <c r="AK259">
        <v>155.71428571428572</v>
      </c>
      <c r="AL259">
        <v>6.8</v>
      </c>
      <c r="AM259">
        <v>0</v>
      </c>
      <c r="AN259">
        <v>6.8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13</v>
      </c>
      <c r="B260" t="s">
        <v>22837</v>
      </c>
      <c r="C260">
        <v>11</v>
      </c>
      <c r="D260" t="s">
        <v>24629</v>
      </c>
      <c r="E260">
        <v>100110</v>
      </c>
      <c r="F260" t="s">
        <v>8269</v>
      </c>
      <c r="G260">
        <v>100110003</v>
      </c>
      <c r="H260" t="s">
        <v>13811</v>
      </c>
      <c r="I260">
        <v>1</v>
      </c>
      <c r="J260">
        <v>0</v>
      </c>
      <c r="K260">
        <v>7</v>
      </c>
      <c r="L260">
        <v>0</v>
      </c>
      <c r="M260">
        <v>0</v>
      </c>
      <c r="N260">
        <v>6</v>
      </c>
      <c r="O260">
        <v>2.5</v>
      </c>
      <c r="P260">
        <v>0</v>
      </c>
      <c r="Q260">
        <v>1.6</v>
      </c>
      <c r="R260">
        <v>1.5</v>
      </c>
      <c r="S260">
        <v>0</v>
      </c>
      <c r="T260">
        <v>8</v>
      </c>
      <c r="U260">
        <v>6.8</v>
      </c>
      <c r="V260">
        <v>7.7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13</v>
      </c>
      <c r="B261" t="s">
        <v>22837</v>
      </c>
      <c r="C261">
        <v>12</v>
      </c>
      <c r="D261" t="s">
        <v>24630</v>
      </c>
      <c r="E261">
        <v>100113</v>
      </c>
      <c r="F261" t="s">
        <v>8570</v>
      </c>
      <c r="G261">
        <v>100113001</v>
      </c>
      <c r="H261" t="s">
        <v>15247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13</v>
      </c>
      <c r="B262" t="s">
        <v>22837</v>
      </c>
      <c r="C262">
        <v>13</v>
      </c>
      <c r="D262" t="s">
        <v>24682</v>
      </c>
      <c r="E262">
        <v>100113</v>
      </c>
      <c r="F262" t="s">
        <v>8570</v>
      </c>
      <c r="G262">
        <v>100113001</v>
      </c>
      <c r="H262" t="s">
        <v>15247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13</v>
      </c>
      <c r="B263" t="s">
        <v>22837</v>
      </c>
      <c r="C263">
        <v>14</v>
      </c>
      <c r="D263" t="s">
        <v>24683</v>
      </c>
      <c r="E263">
        <v>100113</v>
      </c>
      <c r="F263" t="s">
        <v>8570</v>
      </c>
      <c r="G263">
        <v>100113001</v>
      </c>
      <c r="H263" t="s">
        <v>15247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13</v>
      </c>
      <c r="B264" t="s">
        <v>22837</v>
      </c>
      <c r="C264">
        <v>15</v>
      </c>
      <c r="D264" t="s">
        <v>24631</v>
      </c>
      <c r="E264">
        <v>100113</v>
      </c>
      <c r="F264" t="s">
        <v>8570</v>
      </c>
      <c r="G264">
        <v>100113001</v>
      </c>
      <c r="H264" t="s">
        <v>15247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14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13</v>
      </c>
      <c r="B265" t="s">
        <v>22837</v>
      </c>
      <c r="C265">
        <v>19</v>
      </c>
      <c r="D265" t="s">
        <v>14529</v>
      </c>
      <c r="E265">
        <v>100113</v>
      </c>
      <c r="F265" t="s">
        <v>8570</v>
      </c>
      <c r="G265">
        <v>100113002</v>
      </c>
      <c r="H265" t="s">
        <v>14529</v>
      </c>
      <c r="I265">
        <v>1</v>
      </c>
      <c r="J265">
        <v>20.9</v>
      </c>
      <c r="K265">
        <v>22.4</v>
      </c>
      <c r="L265">
        <v>18</v>
      </c>
      <c r="M265">
        <v>18</v>
      </c>
      <c r="N265">
        <v>19.600000000000001</v>
      </c>
      <c r="O265">
        <v>18.7</v>
      </c>
      <c r="P265">
        <v>20.7</v>
      </c>
      <c r="Q265">
        <v>23.6</v>
      </c>
      <c r="R265">
        <v>21.8</v>
      </c>
      <c r="S265">
        <v>22.5</v>
      </c>
      <c r="T265">
        <v>27.8</v>
      </c>
      <c r="U265">
        <v>18.8</v>
      </c>
      <c r="V265">
        <v>19.5</v>
      </c>
      <c r="W265">
        <v>16.8</v>
      </c>
      <c r="X265">
        <v>11.985034013605443</v>
      </c>
      <c r="Y265">
        <v>0</v>
      </c>
      <c r="Z265">
        <v>13.155263157894737</v>
      </c>
      <c r="AA265">
        <v>18.936170212765958</v>
      </c>
      <c r="AB265">
        <v>12.636863823933975</v>
      </c>
      <c r="AC265">
        <v>9.64</v>
      </c>
      <c r="AD265">
        <v>14.682051282051283</v>
      </c>
      <c r="AE265">
        <v>14.813636363636363</v>
      </c>
      <c r="AF265">
        <v>17.12857142857143</v>
      </c>
      <c r="AG265">
        <v>11.517857142857142</v>
      </c>
      <c r="AH265">
        <v>11.5</v>
      </c>
      <c r="AI265">
        <v>16.899999999999999</v>
      </c>
      <c r="AJ265">
        <v>25.6</v>
      </c>
      <c r="AK265">
        <v>13.75</v>
      </c>
      <c r="AL265">
        <v>24.1</v>
      </c>
      <c r="AM265">
        <v>9.3000000000000007</v>
      </c>
      <c r="AN265">
        <v>9</v>
      </c>
      <c r="AO265">
        <v>6.7</v>
      </c>
      <c r="AP265">
        <v>7</v>
      </c>
      <c r="AQ265">
        <v>21.319155824829249</v>
      </c>
      <c r="AR265">
        <v>26.9</v>
      </c>
      <c r="AS265">
        <v>13.5</v>
      </c>
      <c r="AT265">
        <v>3.4</v>
      </c>
      <c r="AU265">
        <v>14.7</v>
      </c>
      <c r="AV265">
        <v>14.678525382726074</v>
      </c>
      <c r="AW265">
        <v>14.757894736842106</v>
      </c>
      <c r="AX265">
        <v>8.3869680851063837</v>
      </c>
    </row>
    <row r="266" spans="1:50" x14ac:dyDescent="0.25">
      <c r="A266">
        <v>13</v>
      </c>
      <c r="B266" t="s">
        <v>22837</v>
      </c>
      <c r="C266">
        <v>16</v>
      </c>
      <c r="D266" t="s">
        <v>24632</v>
      </c>
      <c r="E266">
        <v>100111</v>
      </c>
      <c r="F266" t="s">
        <v>8285</v>
      </c>
      <c r="G266">
        <v>100111003</v>
      </c>
      <c r="H266" t="s">
        <v>13816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132.93614847180555</v>
      </c>
      <c r="AR266">
        <v>130.5</v>
      </c>
      <c r="AS266">
        <v>124.6</v>
      </c>
      <c r="AT266">
        <v>140.69999999999999</v>
      </c>
      <c r="AU266">
        <v>136.30000000000001</v>
      </c>
      <c r="AV266">
        <v>140.43562059106628</v>
      </c>
      <c r="AW266">
        <v>134.20664206642067</v>
      </c>
      <c r="AX266">
        <v>66.728381374722844</v>
      </c>
    </row>
    <row r="267" spans="1:50" x14ac:dyDescent="0.25">
      <c r="A267">
        <v>13</v>
      </c>
      <c r="B267" t="s">
        <v>22837</v>
      </c>
      <c r="C267">
        <v>17</v>
      </c>
      <c r="D267" t="s">
        <v>24633</v>
      </c>
      <c r="E267">
        <v>100111</v>
      </c>
      <c r="F267" t="s">
        <v>8285</v>
      </c>
      <c r="G267">
        <v>100111003</v>
      </c>
      <c r="H267" t="s">
        <v>13816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38.976679527329814</v>
      </c>
      <c r="AR267">
        <v>37.299999999999997</v>
      </c>
      <c r="AS267">
        <v>30</v>
      </c>
      <c r="AT267">
        <v>26.1</v>
      </c>
      <c r="AU267">
        <v>29.3</v>
      </c>
      <c r="AV267">
        <v>33.942256327406568</v>
      </c>
      <c r="AW267">
        <v>32.446764091858036</v>
      </c>
      <c r="AX267">
        <v>23.915234822451318</v>
      </c>
    </row>
    <row r="268" spans="1:50" x14ac:dyDescent="0.25">
      <c r="A268">
        <v>13</v>
      </c>
      <c r="B268" t="s">
        <v>22837</v>
      </c>
      <c r="C268">
        <v>18</v>
      </c>
      <c r="D268" t="s">
        <v>24634</v>
      </c>
      <c r="E268">
        <v>100111</v>
      </c>
      <c r="F268" t="s">
        <v>8285</v>
      </c>
      <c r="G268">
        <v>100111003</v>
      </c>
      <c r="H268" t="s">
        <v>13816</v>
      </c>
      <c r="I268">
        <v>1</v>
      </c>
      <c r="J268">
        <v>50</v>
      </c>
      <c r="K268">
        <v>51.9</v>
      </c>
      <c r="L268">
        <v>57.1</v>
      </c>
      <c r="M268">
        <v>39.799999999999997</v>
      </c>
      <c r="N268">
        <v>58.5</v>
      </c>
      <c r="O268">
        <v>70.099999999999994</v>
      </c>
      <c r="P268">
        <v>80.5</v>
      </c>
      <c r="Q268">
        <v>78.8</v>
      </c>
      <c r="R268">
        <v>79.599999999999994</v>
      </c>
      <c r="S268">
        <v>72.3</v>
      </c>
      <c r="T268">
        <v>74.400000000000006</v>
      </c>
      <c r="U268">
        <v>79.7</v>
      </c>
      <c r="V268">
        <v>84.4</v>
      </c>
      <c r="W268">
        <v>73.900000000000006</v>
      </c>
      <c r="X268">
        <v>75.721528861154454</v>
      </c>
      <c r="Y268">
        <v>0</v>
      </c>
      <c r="Z268">
        <v>83.502800034461956</v>
      </c>
      <c r="AA268">
        <v>105.13606595595871</v>
      </c>
      <c r="AB268">
        <v>90.283609576427253</v>
      </c>
      <c r="AC268">
        <v>61.521761031634092</v>
      </c>
      <c r="AD268">
        <v>91.200737922287544</v>
      </c>
      <c r="AE268">
        <v>86.272030237580992</v>
      </c>
      <c r="AF268">
        <v>106.75541666666666</v>
      </c>
      <c r="AG268">
        <v>121.37886309047239</v>
      </c>
      <c r="AH268">
        <v>125.3</v>
      </c>
      <c r="AI268">
        <v>108.9</v>
      </c>
      <c r="AJ268">
        <v>124.1</v>
      </c>
      <c r="AK268">
        <v>112.72603761080275</v>
      </c>
      <c r="AL268">
        <v>117.9</v>
      </c>
      <c r="AM268">
        <v>116.9</v>
      </c>
      <c r="AN268">
        <v>115.1</v>
      </c>
      <c r="AO268">
        <v>124.6</v>
      </c>
      <c r="AP268">
        <v>110.5</v>
      </c>
      <c r="AQ268">
        <v>0</v>
      </c>
      <c r="AR268">
        <v>0</v>
      </c>
      <c r="AS268">
        <v>0</v>
      </c>
      <c r="AT268">
        <v>129</v>
      </c>
      <c r="AU268">
        <v>126.9344853493614</v>
      </c>
      <c r="AV268">
        <v>125.42603377984857</v>
      </c>
      <c r="AW268">
        <v>114.79872586103922</v>
      </c>
      <c r="AX268">
        <v>58.387413523767016</v>
      </c>
    </row>
    <row r="269" spans="1:50" x14ac:dyDescent="0.25">
      <c r="A269">
        <v>13</v>
      </c>
      <c r="B269" t="s">
        <v>22837</v>
      </c>
      <c r="C269">
        <v>20</v>
      </c>
      <c r="D269" t="s">
        <v>15252</v>
      </c>
      <c r="E269">
        <v>100114</v>
      </c>
      <c r="F269" t="s">
        <v>8606</v>
      </c>
      <c r="G269">
        <v>100114001</v>
      </c>
      <c r="H269" t="s">
        <v>15252</v>
      </c>
      <c r="I269">
        <v>1</v>
      </c>
      <c r="J269">
        <v>116.5</v>
      </c>
      <c r="K269">
        <v>111.4</v>
      </c>
      <c r="L269">
        <v>117</v>
      </c>
      <c r="M269">
        <v>138</v>
      </c>
      <c r="N269">
        <v>137.6</v>
      </c>
      <c r="O269">
        <v>135.9</v>
      </c>
      <c r="P269">
        <v>132.69999999999999</v>
      </c>
      <c r="Q269">
        <v>132.4</v>
      </c>
      <c r="R269">
        <v>124.6</v>
      </c>
      <c r="S269">
        <v>142.30000000000001</v>
      </c>
      <c r="T269">
        <v>124.8</v>
      </c>
      <c r="U269">
        <v>127.2</v>
      </c>
      <c r="V269">
        <v>110.9</v>
      </c>
      <c r="W269">
        <v>115.7</v>
      </c>
      <c r="X269">
        <v>129.44064748201438</v>
      </c>
      <c r="Y269">
        <v>0</v>
      </c>
      <c r="Z269">
        <v>136.79138513513516</v>
      </c>
      <c r="AA269">
        <v>148.79649309245485</v>
      </c>
      <c r="AB269">
        <v>143.19894944189102</v>
      </c>
      <c r="AC269">
        <v>134.87059787059789</v>
      </c>
      <c r="AD269">
        <v>199.969395146686</v>
      </c>
      <c r="AE269">
        <v>221.53671875000001</v>
      </c>
      <c r="AF269">
        <v>192.8257009345794</v>
      </c>
      <c r="AG269">
        <v>155.9320293398533</v>
      </c>
      <c r="AH269">
        <v>158.4</v>
      </c>
      <c r="AI269">
        <v>132.6</v>
      </c>
      <c r="AJ269">
        <v>148.6</v>
      </c>
      <c r="AK269">
        <v>166.23426967364946</v>
      </c>
      <c r="AL269">
        <v>153.30000000000001</v>
      </c>
      <c r="AM269">
        <v>192.3</v>
      </c>
      <c r="AN269">
        <v>246.7</v>
      </c>
      <c r="AO269">
        <v>211</v>
      </c>
      <c r="AP269">
        <v>244.8</v>
      </c>
      <c r="AQ269">
        <v>220.69840622540045</v>
      </c>
      <c r="AR269">
        <v>236.1</v>
      </c>
      <c r="AS269">
        <v>228.6</v>
      </c>
      <c r="AT269">
        <v>172</v>
      </c>
      <c r="AU269">
        <v>170</v>
      </c>
      <c r="AV269">
        <v>189.51020851994502</v>
      </c>
      <c r="AW269">
        <v>230.65879953379954</v>
      </c>
      <c r="AX269">
        <v>213.66018338427341</v>
      </c>
    </row>
    <row r="270" spans="1:50" x14ac:dyDescent="0.25">
      <c r="A270">
        <v>13</v>
      </c>
      <c r="B270" t="s">
        <v>22837</v>
      </c>
      <c r="C270">
        <v>21</v>
      </c>
      <c r="D270" t="s">
        <v>24635</v>
      </c>
      <c r="E270">
        <v>100110</v>
      </c>
      <c r="F270" t="s">
        <v>8269</v>
      </c>
      <c r="G270">
        <v>100110002</v>
      </c>
      <c r="H270" t="s">
        <v>14514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12.544255508857724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13</v>
      </c>
      <c r="B271" t="s">
        <v>22837</v>
      </c>
      <c r="C271">
        <v>22</v>
      </c>
      <c r="D271" t="s">
        <v>24636</v>
      </c>
      <c r="E271">
        <v>100110</v>
      </c>
      <c r="F271" t="s">
        <v>8269</v>
      </c>
      <c r="G271">
        <v>100110002</v>
      </c>
      <c r="H271" t="s">
        <v>14514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13</v>
      </c>
      <c r="B272" t="s">
        <v>22837</v>
      </c>
      <c r="C272">
        <v>23</v>
      </c>
      <c r="D272" t="s">
        <v>24637</v>
      </c>
      <c r="E272">
        <v>100110</v>
      </c>
      <c r="F272" t="s">
        <v>8269</v>
      </c>
      <c r="G272">
        <v>100110002</v>
      </c>
      <c r="H272" t="s">
        <v>14514</v>
      </c>
      <c r="I272">
        <v>1</v>
      </c>
      <c r="J272">
        <v>6.3</v>
      </c>
      <c r="K272">
        <v>13.9</v>
      </c>
      <c r="L272">
        <v>12.5</v>
      </c>
      <c r="M272">
        <v>8.8000000000000007</v>
      </c>
      <c r="N272">
        <v>10.9</v>
      </c>
      <c r="O272">
        <v>14.5</v>
      </c>
      <c r="P272">
        <v>12.6</v>
      </c>
      <c r="Q272">
        <v>13.7</v>
      </c>
      <c r="R272">
        <v>12.9</v>
      </c>
      <c r="S272">
        <v>10.1</v>
      </c>
      <c r="T272">
        <v>12.2</v>
      </c>
      <c r="U272">
        <v>11.7</v>
      </c>
      <c r="V272">
        <v>11.5</v>
      </c>
      <c r="W272">
        <v>9.3000000000000007</v>
      </c>
      <c r="X272">
        <v>7.8962962962962955</v>
      </c>
      <c r="Y272">
        <v>0</v>
      </c>
      <c r="Z272">
        <v>16.503316749585405</v>
      </c>
      <c r="AA272">
        <v>12.155137126483829</v>
      </c>
      <c r="AB272">
        <v>9.8060109289617472</v>
      </c>
      <c r="AC272">
        <v>15.952941176470588</v>
      </c>
      <c r="AD272">
        <v>17.143835616438356</v>
      </c>
      <c r="AE272">
        <v>16.30188679245283</v>
      </c>
      <c r="AF272">
        <v>12.207317073170731</v>
      </c>
      <c r="AG272">
        <v>9.0319148936170208</v>
      </c>
      <c r="AH272">
        <v>8.5</v>
      </c>
      <c r="AI272">
        <v>13.3</v>
      </c>
      <c r="AJ272">
        <v>16.100000000000001</v>
      </c>
      <c r="AK272">
        <v>19.38674321503132</v>
      </c>
      <c r="AL272">
        <v>17.100000000000001</v>
      </c>
      <c r="AM272">
        <v>16.8</v>
      </c>
      <c r="AN272">
        <v>21.1</v>
      </c>
      <c r="AO272">
        <v>18.5</v>
      </c>
      <c r="AP272">
        <v>9.3000000000000007</v>
      </c>
      <c r="AQ272">
        <v>0</v>
      </c>
      <c r="AR272">
        <v>19.599999999999998</v>
      </c>
      <c r="AS272">
        <v>9.5</v>
      </c>
      <c r="AT272">
        <v>2.7</v>
      </c>
      <c r="AU272">
        <v>11.5</v>
      </c>
      <c r="AV272">
        <v>6.5924652201800829</v>
      </c>
      <c r="AW272">
        <v>14.443548387096774</v>
      </c>
      <c r="AX272">
        <v>9.6303142329020339</v>
      </c>
    </row>
    <row r="273" spans="1:50" x14ac:dyDescent="0.25">
      <c r="A273">
        <v>13</v>
      </c>
      <c r="B273" t="s">
        <v>22837</v>
      </c>
      <c r="C273">
        <v>24</v>
      </c>
      <c r="D273" t="s">
        <v>13826</v>
      </c>
      <c r="E273">
        <v>100113</v>
      </c>
      <c r="F273" t="s">
        <v>8570</v>
      </c>
      <c r="G273">
        <v>100113003</v>
      </c>
      <c r="H273" t="s">
        <v>13826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11.1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34</v>
      </c>
      <c r="AL273">
        <v>0</v>
      </c>
      <c r="AM273">
        <v>0</v>
      </c>
      <c r="AN273">
        <v>0</v>
      </c>
      <c r="AO273">
        <v>0</v>
      </c>
      <c r="AP273">
        <v>20</v>
      </c>
      <c r="AQ273">
        <v>29.801048063283204</v>
      </c>
      <c r="AR273">
        <v>37.299999999999997</v>
      </c>
      <c r="AS273">
        <v>19.399999999999999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13</v>
      </c>
      <c r="B274" t="s">
        <v>22837</v>
      </c>
      <c r="C274">
        <v>25</v>
      </c>
      <c r="D274" t="s">
        <v>8637</v>
      </c>
      <c r="E274">
        <v>100114</v>
      </c>
      <c r="F274" t="s">
        <v>8606</v>
      </c>
      <c r="G274">
        <v>100114011</v>
      </c>
      <c r="H274" t="s">
        <v>8637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71</v>
      </c>
      <c r="AH274">
        <v>0</v>
      </c>
      <c r="AI274">
        <v>0</v>
      </c>
      <c r="AJ274">
        <v>0</v>
      </c>
      <c r="AK274">
        <v>470.58823529411768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13</v>
      </c>
      <c r="B275" t="s">
        <v>22837</v>
      </c>
      <c r="C275">
        <v>26</v>
      </c>
      <c r="D275" t="s">
        <v>8571</v>
      </c>
      <c r="E275">
        <v>100113</v>
      </c>
      <c r="F275" t="s">
        <v>8570</v>
      </c>
      <c r="G275">
        <v>100113005</v>
      </c>
      <c r="H275" t="s">
        <v>8571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15.84</v>
      </c>
      <c r="V275">
        <v>0</v>
      </c>
      <c r="W275">
        <v>0</v>
      </c>
      <c r="X275">
        <v>13.49</v>
      </c>
      <c r="Y275">
        <v>15.5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13</v>
      </c>
      <c r="B276" t="s">
        <v>22837</v>
      </c>
      <c r="C276">
        <v>27</v>
      </c>
      <c r="D276" t="s">
        <v>24612</v>
      </c>
      <c r="E276">
        <v>100112</v>
      </c>
      <c r="F276" t="s">
        <v>8326</v>
      </c>
      <c r="G276">
        <v>100112020</v>
      </c>
      <c r="H276" t="s">
        <v>8402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884.3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13</v>
      </c>
      <c r="B277" t="s">
        <v>22837</v>
      </c>
      <c r="C277">
        <v>28</v>
      </c>
      <c r="D277" t="s">
        <v>24638</v>
      </c>
      <c r="E277">
        <v>100111</v>
      </c>
      <c r="F277" t="s">
        <v>8285</v>
      </c>
      <c r="G277">
        <v>100111002</v>
      </c>
      <c r="H277" t="s">
        <v>14519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66.323872395243725</v>
      </c>
      <c r="AR277">
        <v>56.6</v>
      </c>
      <c r="AS277">
        <v>66.7</v>
      </c>
      <c r="AT277">
        <v>72.7</v>
      </c>
      <c r="AU277">
        <v>46.5</v>
      </c>
      <c r="AV277">
        <v>71.634524359100666</v>
      </c>
      <c r="AW277">
        <v>62.574274729115693</v>
      </c>
      <c r="AX277">
        <v>42.963797264682221</v>
      </c>
    </row>
    <row r="278" spans="1:50" x14ac:dyDescent="0.25">
      <c r="A278">
        <v>13</v>
      </c>
      <c r="B278" t="s">
        <v>22837</v>
      </c>
      <c r="C278">
        <v>29</v>
      </c>
      <c r="D278" t="s">
        <v>24639</v>
      </c>
      <c r="E278">
        <v>100111</v>
      </c>
      <c r="F278" t="s">
        <v>8285</v>
      </c>
      <c r="G278">
        <v>100111002</v>
      </c>
      <c r="H278" t="s">
        <v>14519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48.48941356315693</v>
      </c>
      <c r="AR278">
        <v>35.300000000000004</v>
      </c>
      <c r="AS278">
        <v>52</v>
      </c>
      <c r="AT278">
        <v>56.8</v>
      </c>
      <c r="AU278">
        <v>38</v>
      </c>
      <c r="AV278">
        <v>51.36070902207495</v>
      </c>
      <c r="AW278">
        <v>44.019900497512438</v>
      </c>
      <c r="AX278">
        <v>13.080389768574909</v>
      </c>
    </row>
    <row r="279" spans="1:50" x14ac:dyDescent="0.25">
      <c r="A279">
        <v>13</v>
      </c>
      <c r="B279" t="s">
        <v>22837</v>
      </c>
      <c r="C279">
        <v>30</v>
      </c>
      <c r="D279" t="s">
        <v>24640</v>
      </c>
      <c r="E279">
        <v>100111</v>
      </c>
      <c r="F279" t="s">
        <v>8285</v>
      </c>
      <c r="G279">
        <v>100111002</v>
      </c>
      <c r="H279" t="s">
        <v>14519</v>
      </c>
      <c r="I279">
        <v>1</v>
      </c>
      <c r="J279">
        <v>30.7</v>
      </c>
      <c r="K279">
        <v>28.1</v>
      </c>
      <c r="L279">
        <v>32.299999999999997</v>
      </c>
      <c r="M279">
        <v>29.6</v>
      </c>
      <c r="N279">
        <v>35.4</v>
      </c>
      <c r="O279">
        <v>39.4</v>
      </c>
      <c r="P279">
        <v>42.5</v>
      </c>
      <c r="Q279">
        <v>42.2</v>
      </c>
      <c r="R279">
        <v>40.6</v>
      </c>
      <c r="S279">
        <v>48.6</v>
      </c>
      <c r="T279">
        <v>50.4</v>
      </c>
      <c r="U279">
        <v>50.1</v>
      </c>
      <c r="V279">
        <v>46.3</v>
      </c>
      <c r="W279">
        <v>42.9</v>
      </c>
      <c r="X279">
        <v>50.755903349807802</v>
      </c>
      <c r="Y279">
        <v>0</v>
      </c>
      <c r="Z279">
        <v>56.352998359560118</v>
      </c>
      <c r="AA279">
        <v>52.284908321579692</v>
      </c>
      <c r="AB279">
        <v>45.612477978251619</v>
      </c>
      <c r="AC279">
        <v>48.743388429752066</v>
      </c>
      <c r="AD279">
        <v>54.031811185223191</v>
      </c>
      <c r="AE279">
        <v>48.459745222929939</v>
      </c>
      <c r="AF279">
        <v>56.795334174022692</v>
      </c>
      <c r="AG279">
        <v>54.293308080808089</v>
      </c>
      <c r="AH279">
        <v>53.8</v>
      </c>
      <c r="AI279">
        <v>55.3</v>
      </c>
      <c r="AJ279">
        <v>41.2</v>
      </c>
      <c r="AK279">
        <v>51.311442672524464</v>
      </c>
      <c r="AL279">
        <v>53.2</v>
      </c>
      <c r="AM279">
        <v>51.9</v>
      </c>
      <c r="AN279">
        <v>63.6</v>
      </c>
      <c r="AO279">
        <v>62.4</v>
      </c>
      <c r="AP279">
        <v>59.1</v>
      </c>
      <c r="AQ279">
        <v>0</v>
      </c>
      <c r="AR279">
        <v>0</v>
      </c>
      <c r="AS279">
        <v>0</v>
      </c>
      <c r="AT279">
        <v>0</v>
      </c>
      <c r="AU279">
        <v>44.180782122905029</v>
      </c>
      <c r="AV279">
        <v>65.372343522561863</v>
      </c>
      <c r="AW279">
        <v>58.503956343792623</v>
      </c>
      <c r="AX279">
        <v>31.07703488372093</v>
      </c>
    </row>
    <row r="280" spans="1:50" x14ac:dyDescent="0.25">
      <c r="A280">
        <v>13</v>
      </c>
      <c r="B280" t="s">
        <v>22837</v>
      </c>
      <c r="C280">
        <v>31</v>
      </c>
      <c r="D280" t="s">
        <v>8321</v>
      </c>
      <c r="E280">
        <v>100111</v>
      </c>
      <c r="F280" t="s">
        <v>8285</v>
      </c>
      <c r="G280">
        <v>100111012</v>
      </c>
      <c r="H280" t="s">
        <v>8321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14</v>
      </c>
      <c r="B281" t="s">
        <v>536</v>
      </c>
      <c r="C281">
        <v>1</v>
      </c>
      <c r="D281" t="s">
        <v>24611</v>
      </c>
      <c r="E281">
        <v>100112</v>
      </c>
      <c r="F281" t="s">
        <v>8326</v>
      </c>
      <c r="G281">
        <v>100112010</v>
      </c>
      <c r="H281" t="s">
        <v>8352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14</v>
      </c>
      <c r="B282" t="s">
        <v>536</v>
      </c>
      <c r="C282">
        <v>2</v>
      </c>
      <c r="D282" t="s">
        <v>15237</v>
      </c>
      <c r="E282">
        <v>100111</v>
      </c>
      <c r="F282" t="s">
        <v>8285</v>
      </c>
      <c r="G282">
        <v>100111001</v>
      </c>
      <c r="H282" t="s">
        <v>15237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14</v>
      </c>
      <c r="B283" t="s">
        <v>536</v>
      </c>
      <c r="C283">
        <v>3</v>
      </c>
      <c r="D283" t="s">
        <v>24622</v>
      </c>
      <c r="E283">
        <v>100110</v>
      </c>
      <c r="F283" t="s">
        <v>8269</v>
      </c>
      <c r="G283">
        <v>100110006</v>
      </c>
      <c r="H283" t="s">
        <v>8275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15.7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14</v>
      </c>
      <c r="B284" t="s">
        <v>536</v>
      </c>
      <c r="C284">
        <v>4</v>
      </c>
      <c r="D284" t="s">
        <v>8286</v>
      </c>
      <c r="E284">
        <v>100111</v>
      </c>
      <c r="F284" t="s">
        <v>8285</v>
      </c>
      <c r="G284">
        <v>100111005</v>
      </c>
      <c r="H284" t="s">
        <v>8286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45.145006183901657</v>
      </c>
      <c r="AL284">
        <v>42.8</v>
      </c>
      <c r="AM284">
        <v>40.4</v>
      </c>
      <c r="AN284">
        <v>50.1</v>
      </c>
      <c r="AO284">
        <v>56.1</v>
      </c>
      <c r="AP284">
        <v>53.1</v>
      </c>
      <c r="AQ284">
        <v>59.483355894303756</v>
      </c>
      <c r="AR284">
        <v>54</v>
      </c>
      <c r="AS284">
        <v>55</v>
      </c>
      <c r="AT284">
        <v>56.7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14</v>
      </c>
      <c r="B285" t="s">
        <v>536</v>
      </c>
      <c r="C285">
        <v>5</v>
      </c>
      <c r="D285" t="s">
        <v>24624</v>
      </c>
      <c r="E285">
        <v>100111</v>
      </c>
      <c r="F285" t="s">
        <v>8285</v>
      </c>
      <c r="G285">
        <v>100111004</v>
      </c>
      <c r="H285" t="s">
        <v>13117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82.054545497388432</v>
      </c>
      <c r="AR285">
        <v>48.2</v>
      </c>
      <c r="AS285">
        <v>64.5</v>
      </c>
      <c r="AT285">
        <v>77.3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14</v>
      </c>
      <c r="B286" t="s">
        <v>536</v>
      </c>
      <c r="C286">
        <v>6</v>
      </c>
      <c r="D286" t="s">
        <v>24625</v>
      </c>
      <c r="E286">
        <v>100111</v>
      </c>
      <c r="F286" t="s">
        <v>8285</v>
      </c>
      <c r="G286">
        <v>100111004</v>
      </c>
      <c r="H286" t="s">
        <v>13117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58.560689241127861</v>
      </c>
      <c r="AR286">
        <v>48.8</v>
      </c>
      <c r="AS286">
        <v>69.3</v>
      </c>
      <c r="AT286">
        <v>82.4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14</v>
      </c>
      <c r="B287" t="s">
        <v>536</v>
      </c>
      <c r="C287">
        <v>7</v>
      </c>
      <c r="D287" t="s">
        <v>24626</v>
      </c>
      <c r="E287">
        <v>100111</v>
      </c>
      <c r="F287" t="s">
        <v>8285</v>
      </c>
      <c r="G287">
        <v>100111004</v>
      </c>
      <c r="H287" t="s">
        <v>13117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54.441674221819277</v>
      </c>
      <c r="AL287">
        <v>49.5</v>
      </c>
      <c r="AM287">
        <v>46.2</v>
      </c>
      <c r="AN287">
        <v>49.4</v>
      </c>
      <c r="AO287">
        <v>61.5</v>
      </c>
      <c r="AP287">
        <v>55.3</v>
      </c>
      <c r="AQ287">
        <v>0</v>
      </c>
      <c r="AR287">
        <v>0</v>
      </c>
      <c r="AS287">
        <v>0</v>
      </c>
      <c r="AT287">
        <v>81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14</v>
      </c>
      <c r="B288" t="s">
        <v>536</v>
      </c>
      <c r="C288">
        <v>8</v>
      </c>
      <c r="D288" t="s">
        <v>8291</v>
      </c>
      <c r="E288">
        <v>100111</v>
      </c>
      <c r="F288" t="s">
        <v>8285</v>
      </c>
      <c r="G288">
        <v>100111006</v>
      </c>
      <c r="H288" t="s">
        <v>8291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14</v>
      </c>
      <c r="B289" t="s">
        <v>536</v>
      </c>
      <c r="C289">
        <v>9</v>
      </c>
      <c r="D289" t="s">
        <v>24627</v>
      </c>
      <c r="E289">
        <v>100112</v>
      </c>
      <c r="F289" t="s">
        <v>8326</v>
      </c>
      <c r="G289">
        <v>100112022</v>
      </c>
      <c r="H289" t="s">
        <v>8412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14</v>
      </c>
      <c r="B290" t="s">
        <v>536</v>
      </c>
      <c r="C290">
        <v>10</v>
      </c>
      <c r="D290" t="s">
        <v>24628</v>
      </c>
      <c r="E290">
        <v>100110</v>
      </c>
      <c r="F290" t="s">
        <v>8269</v>
      </c>
      <c r="G290">
        <v>100110005</v>
      </c>
      <c r="H290" t="s">
        <v>8270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14</v>
      </c>
      <c r="B291" t="s">
        <v>536</v>
      </c>
      <c r="C291">
        <v>11</v>
      </c>
      <c r="D291" t="s">
        <v>24629</v>
      </c>
      <c r="E291">
        <v>100110</v>
      </c>
      <c r="F291" t="s">
        <v>8269</v>
      </c>
      <c r="G291">
        <v>100110003</v>
      </c>
      <c r="H291" t="s">
        <v>13811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66.666666666666671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14</v>
      </c>
      <c r="B292" t="s">
        <v>536</v>
      </c>
      <c r="C292">
        <v>12</v>
      </c>
      <c r="D292" t="s">
        <v>24630</v>
      </c>
      <c r="E292">
        <v>100113</v>
      </c>
      <c r="F292" t="s">
        <v>8570</v>
      </c>
      <c r="G292">
        <v>100113001</v>
      </c>
      <c r="H292" t="s">
        <v>15247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14</v>
      </c>
      <c r="B293" t="s">
        <v>536</v>
      </c>
      <c r="C293">
        <v>13</v>
      </c>
      <c r="D293" t="s">
        <v>24682</v>
      </c>
      <c r="E293">
        <v>100113</v>
      </c>
      <c r="F293" t="s">
        <v>8570</v>
      </c>
      <c r="G293">
        <v>100113001</v>
      </c>
      <c r="H293" t="s">
        <v>15247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25.386040794403701</v>
      </c>
      <c r="AR293">
        <v>24.1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14</v>
      </c>
      <c r="B294" t="s">
        <v>536</v>
      </c>
      <c r="C294">
        <v>14</v>
      </c>
      <c r="D294" t="s">
        <v>24683</v>
      </c>
      <c r="E294">
        <v>100113</v>
      </c>
      <c r="F294" t="s">
        <v>8570</v>
      </c>
      <c r="G294">
        <v>100113001</v>
      </c>
      <c r="H294" t="s">
        <v>15247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12.857142857142858</v>
      </c>
      <c r="AR294">
        <v>22.3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14</v>
      </c>
      <c r="B295" t="s">
        <v>536</v>
      </c>
      <c r="C295">
        <v>15</v>
      </c>
      <c r="D295" t="s">
        <v>24631</v>
      </c>
      <c r="E295">
        <v>100113</v>
      </c>
      <c r="F295" t="s">
        <v>8570</v>
      </c>
      <c r="G295">
        <v>100113001</v>
      </c>
      <c r="H295" t="s">
        <v>15247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23.7</v>
      </c>
      <c r="AM295">
        <v>25.1</v>
      </c>
      <c r="AN295">
        <v>35.299999999999997</v>
      </c>
      <c r="AO295">
        <v>22</v>
      </c>
      <c r="AP295">
        <v>28.2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14</v>
      </c>
      <c r="B296" t="s">
        <v>536</v>
      </c>
      <c r="C296">
        <v>19</v>
      </c>
      <c r="D296" t="s">
        <v>14529</v>
      </c>
      <c r="E296">
        <v>100113</v>
      </c>
      <c r="F296" t="s">
        <v>8570</v>
      </c>
      <c r="G296">
        <v>100113002</v>
      </c>
      <c r="H296" t="s">
        <v>14529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14</v>
      </c>
      <c r="B297" t="s">
        <v>536</v>
      </c>
      <c r="C297">
        <v>16</v>
      </c>
      <c r="D297" t="s">
        <v>24632</v>
      </c>
      <c r="E297">
        <v>100111</v>
      </c>
      <c r="F297" t="s">
        <v>8285</v>
      </c>
      <c r="G297">
        <v>100111003</v>
      </c>
      <c r="H297" t="s">
        <v>13816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14</v>
      </c>
      <c r="B298" t="s">
        <v>536</v>
      </c>
      <c r="C298">
        <v>17</v>
      </c>
      <c r="D298" t="s">
        <v>24633</v>
      </c>
      <c r="E298">
        <v>100111</v>
      </c>
      <c r="F298" t="s">
        <v>8285</v>
      </c>
      <c r="G298">
        <v>100111003</v>
      </c>
      <c r="H298" t="s">
        <v>13816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37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14</v>
      </c>
      <c r="B299" t="s">
        <v>536</v>
      </c>
      <c r="C299">
        <v>18</v>
      </c>
      <c r="D299" t="s">
        <v>24634</v>
      </c>
      <c r="E299">
        <v>100111</v>
      </c>
      <c r="F299" t="s">
        <v>8285</v>
      </c>
      <c r="G299">
        <v>100111003</v>
      </c>
      <c r="H299" t="s">
        <v>13816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14</v>
      </c>
      <c r="B300" t="s">
        <v>536</v>
      </c>
      <c r="C300">
        <v>20</v>
      </c>
      <c r="D300" t="s">
        <v>15252</v>
      </c>
      <c r="E300">
        <v>100114</v>
      </c>
      <c r="F300" t="s">
        <v>8606</v>
      </c>
      <c r="G300">
        <v>100114001</v>
      </c>
      <c r="H300" t="s">
        <v>15252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182.36673129705636</v>
      </c>
      <c r="AL300">
        <v>204.3</v>
      </c>
      <c r="AM300">
        <v>266.3</v>
      </c>
      <c r="AN300">
        <v>331</v>
      </c>
      <c r="AO300">
        <v>370.2</v>
      </c>
      <c r="AP300">
        <v>362.3</v>
      </c>
      <c r="AQ300">
        <v>228.0581042314713</v>
      </c>
      <c r="AR300">
        <v>251.4</v>
      </c>
      <c r="AS300">
        <v>178</v>
      </c>
      <c r="AT300">
        <v>220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14</v>
      </c>
      <c r="B301" t="s">
        <v>536</v>
      </c>
      <c r="C301">
        <v>21</v>
      </c>
      <c r="D301" t="s">
        <v>24635</v>
      </c>
      <c r="E301">
        <v>100110</v>
      </c>
      <c r="F301" t="s">
        <v>8269</v>
      </c>
      <c r="G301">
        <v>100110002</v>
      </c>
      <c r="H301" t="s">
        <v>14514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17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14</v>
      </c>
      <c r="B302" t="s">
        <v>536</v>
      </c>
      <c r="C302">
        <v>22</v>
      </c>
      <c r="D302" t="s">
        <v>24636</v>
      </c>
      <c r="E302">
        <v>100110</v>
      </c>
      <c r="F302" t="s">
        <v>8269</v>
      </c>
      <c r="G302">
        <v>100110002</v>
      </c>
      <c r="H302" t="s">
        <v>14514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14</v>
      </c>
      <c r="B303" t="s">
        <v>536</v>
      </c>
      <c r="C303">
        <v>23</v>
      </c>
      <c r="D303" t="s">
        <v>24637</v>
      </c>
      <c r="E303">
        <v>100110</v>
      </c>
      <c r="F303" t="s">
        <v>8269</v>
      </c>
      <c r="G303">
        <v>100110002</v>
      </c>
      <c r="H303" t="s">
        <v>14514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12.469135802469136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14</v>
      </c>
      <c r="B304" t="s">
        <v>536</v>
      </c>
      <c r="C304">
        <v>24</v>
      </c>
      <c r="D304" t="s">
        <v>13826</v>
      </c>
      <c r="E304">
        <v>100113</v>
      </c>
      <c r="F304" t="s">
        <v>8570</v>
      </c>
      <c r="G304">
        <v>100113003</v>
      </c>
      <c r="H304" t="s">
        <v>13826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45.615749790561289</v>
      </c>
      <c r="AL304">
        <v>44.7</v>
      </c>
      <c r="AM304">
        <v>36.9</v>
      </c>
      <c r="AN304">
        <v>36.700000000000003</v>
      </c>
      <c r="AO304">
        <v>39</v>
      </c>
      <c r="AP304">
        <v>43.1</v>
      </c>
      <c r="AQ304">
        <v>30.486430550802567</v>
      </c>
      <c r="AR304">
        <v>38.9</v>
      </c>
      <c r="AS304">
        <v>47.7</v>
      </c>
      <c r="AT304">
        <v>43.2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14</v>
      </c>
      <c r="B305" t="s">
        <v>536</v>
      </c>
      <c r="C305">
        <v>25</v>
      </c>
      <c r="D305" t="s">
        <v>8637</v>
      </c>
      <c r="E305">
        <v>100114</v>
      </c>
      <c r="F305" t="s">
        <v>8606</v>
      </c>
      <c r="G305">
        <v>100114011</v>
      </c>
      <c r="H305" t="s">
        <v>8637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930.98580121703844</v>
      </c>
      <c r="AL305">
        <v>817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14</v>
      </c>
      <c r="B306" t="s">
        <v>536</v>
      </c>
      <c r="C306">
        <v>26</v>
      </c>
      <c r="D306" t="s">
        <v>8571</v>
      </c>
      <c r="E306">
        <v>100113</v>
      </c>
      <c r="F306" t="s">
        <v>8570</v>
      </c>
      <c r="G306">
        <v>100113005</v>
      </c>
      <c r="H306" t="s">
        <v>8571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14</v>
      </c>
      <c r="B307" t="s">
        <v>536</v>
      </c>
      <c r="C307">
        <v>27</v>
      </c>
      <c r="D307" t="s">
        <v>24612</v>
      </c>
      <c r="E307">
        <v>100112</v>
      </c>
      <c r="F307" t="s">
        <v>8326</v>
      </c>
      <c r="G307">
        <v>100112020</v>
      </c>
      <c r="H307" t="s">
        <v>8402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14</v>
      </c>
      <c r="B308" t="s">
        <v>536</v>
      </c>
      <c r="C308">
        <v>28</v>
      </c>
      <c r="D308" t="s">
        <v>24638</v>
      </c>
      <c r="E308">
        <v>100111</v>
      </c>
      <c r="F308" t="s">
        <v>8285</v>
      </c>
      <c r="G308">
        <v>100111002</v>
      </c>
      <c r="H308" t="s">
        <v>14519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14</v>
      </c>
      <c r="B309" t="s">
        <v>536</v>
      </c>
      <c r="C309">
        <v>29</v>
      </c>
      <c r="D309" t="s">
        <v>24639</v>
      </c>
      <c r="E309">
        <v>100111</v>
      </c>
      <c r="F309" t="s">
        <v>8285</v>
      </c>
      <c r="G309">
        <v>100111002</v>
      </c>
      <c r="H309" t="s">
        <v>14519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68.260191338790634</v>
      </c>
      <c r="AR309">
        <v>64.400000000000006</v>
      </c>
      <c r="AS309">
        <v>64.3</v>
      </c>
      <c r="AT309">
        <v>74.2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14</v>
      </c>
      <c r="B310" t="s">
        <v>536</v>
      </c>
      <c r="C310">
        <v>30</v>
      </c>
      <c r="D310" t="s">
        <v>24640</v>
      </c>
      <c r="E310">
        <v>100111</v>
      </c>
      <c r="F310" t="s">
        <v>8285</v>
      </c>
      <c r="G310">
        <v>100111002</v>
      </c>
      <c r="H310" t="s">
        <v>14519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65.030448895794038</v>
      </c>
      <c r="AL310">
        <v>57.2</v>
      </c>
      <c r="AM310">
        <v>47.4</v>
      </c>
      <c r="AN310">
        <v>69.3</v>
      </c>
      <c r="AO310">
        <v>68</v>
      </c>
      <c r="AP310">
        <v>60.9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14</v>
      </c>
      <c r="B311" t="s">
        <v>536</v>
      </c>
      <c r="C311">
        <v>31</v>
      </c>
      <c r="D311" t="s">
        <v>8321</v>
      </c>
      <c r="E311">
        <v>100111</v>
      </c>
      <c r="F311" t="s">
        <v>8285</v>
      </c>
      <c r="G311">
        <v>100111012</v>
      </c>
      <c r="H311" t="s">
        <v>8321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58.7</v>
      </c>
      <c r="AP311">
        <v>58.4</v>
      </c>
      <c r="AQ311">
        <v>56.590875931402174</v>
      </c>
      <c r="AR311">
        <v>56.5</v>
      </c>
      <c r="AS311">
        <v>79.900000000000006</v>
      </c>
      <c r="AT311">
        <v>70.3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14</v>
      </c>
      <c r="B312" t="s">
        <v>536</v>
      </c>
      <c r="C312">
        <v>1</v>
      </c>
      <c r="D312" t="s">
        <v>24611</v>
      </c>
      <c r="E312">
        <v>100112</v>
      </c>
      <c r="F312" t="s">
        <v>8326</v>
      </c>
      <c r="G312">
        <v>100112010</v>
      </c>
      <c r="H312" t="s">
        <v>8352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14</v>
      </c>
      <c r="B313" t="s">
        <v>536</v>
      </c>
      <c r="C313">
        <v>2</v>
      </c>
      <c r="D313" t="s">
        <v>15237</v>
      </c>
      <c r="E313">
        <v>100111</v>
      </c>
      <c r="F313" t="s">
        <v>8285</v>
      </c>
      <c r="G313">
        <v>100111001</v>
      </c>
      <c r="H313" t="s">
        <v>15237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14</v>
      </c>
      <c r="B314" t="s">
        <v>536</v>
      </c>
      <c r="C314">
        <v>3</v>
      </c>
      <c r="D314" t="s">
        <v>24622</v>
      </c>
      <c r="E314">
        <v>100110</v>
      </c>
      <c r="F314" t="s">
        <v>8269</v>
      </c>
      <c r="G314">
        <v>100110006</v>
      </c>
      <c r="H314" t="s">
        <v>8275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14</v>
      </c>
      <c r="B315" t="s">
        <v>536</v>
      </c>
      <c r="C315">
        <v>4</v>
      </c>
      <c r="D315" t="s">
        <v>8286</v>
      </c>
      <c r="E315">
        <v>100111</v>
      </c>
      <c r="F315" t="s">
        <v>8285</v>
      </c>
      <c r="G315">
        <v>100111005</v>
      </c>
      <c r="H315" t="s">
        <v>8286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59.3</v>
      </c>
      <c r="AV315">
        <v>68.824736514512608</v>
      </c>
      <c r="AW315">
        <v>68.423130002760146</v>
      </c>
      <c r="AX315">
        <v>74.498183850237496</v>
      </c>
    </row>
    <row r="316" spans="1:50" x14ac:dyDescent="0.25">
      <c r="A316">
        <v>14</v>
      </c>
      <c r="B316" t="s">
        <v>536</v>
      </c>
      <c r="C316">
        <v>5</v>
      </c>
      <c r="D316" t="s">
        <v>24624</v>
      </c>
      <c r="E316">
        <v>100111</v>
      </c>
      <c r="F316" t="s">
        <v>8285</v>
      </c>
      <c r="G316">
        <v>100111004</v>
      </c>
      <c r="H316" t="s">
        <v>13117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75.8</v>
      </c>
      <c r="AV316">
        <v>69.621825267708786</v>
      </c>
      <c r="AW316">
        <v>79.046409807355516</v>
      </c>
      <c r="AX316">
        <v>90.612133605998636</v>
      </c>
    </row>
    <row r="317" spans="1:50" x14ac:dyDescent="0.25">
      <c r="A317">
        <v>14</v>
      </c>
      <c r="B317" t="s">
        <v>536</v>
      </c>
      <c r="C317">
        <v>6</v>
      </c>
      <c r="D317" t="s">
        <v>24625</v>
      </c>
      <c r="E317">
        <v>100111</v>
      </c>
      <c r="F317" t="s">
        <v>8285</v>
      </c>
      <c r="G317">
        <v>100111004</v>
      </c>
      <c r="H317" t="s">
        <v>13117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86.6</v>
      </c>
      <c r="AV317">
        <v>71.032239360031951</v>
      </c>
      <c r="AW317">
        <v>68.551816958277257</v>
      </c>
      <c r="AX317">
        <v>69.428741092636585</v>
      </c>
    </row>
    <row r="318" spans="1:50" x14ac:dyDescent="0.25">
      <c r="A318">
        <v>14</v>
      </c>
      <c r="B318" t="s">
        <v>536</v>
      </c>
      <c r="C318">
        <v>7</v>
      </c>
      <c r="D318" t="s">
        <v>24626</v>
      </c>
      <c r="E318">
        <v>100111</v>
      </c>
      <c r="F318" t="s">
        <v>8285</v>
      </c>
      <c r="G318">
        <v>100111004</v>
      </c>
      <c r="H318" t="s">
        <v>13117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78.215739099610076</v>
      </c>
      <c r="AV318">
        <v>69.894142134998518</v>
      </c>
      <c r="AW318">
        <v>76.470432771721178</v>
      </c>
      <c r="AX318">
        <v>79.291018724214538</v>
      </c>
    </row>
    <row r="319" spans="1:50" x14ac:dyDescent="0.25">
      <c r="A319">
        <v>14</v>
      </c>
      <c r="B319" t="s">
        <v>536</v>
      </c>
      <c r="C319">
        <v>8</v>
      </c>
      <c r="D319" t="s">
        <v>8291</v>
      </c>
      <c r="E319">
        <v>100111</v>
      </c>
      <c r="F319" t="s">
        <v>8285</v>
      </c>
      <c r="G319">
        <v>100111006</v>
      </c>
      <c r="H319" t="s">
        <v>8291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14</v>
      </c>
      <c r="B320" t="s">
        <v>536</v>
      </c>
      <c r="C320">
        <v>9</v>
      </c>
      <c r="D320" t="s">
        <v>24627</v>
      </c>
      <c r="E320">
        <v>100112</v>
      </c>
      <c r="F320" t="s">
        <v>8326</v>
      </c>
      <c r="G320">
        <v>100112022</v>
      </c>
      <c r="H320" t="s">
        <v>8412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14</v>
      </c>
      <c r="B321" t="s">
        <v>536</v>
      </c>
      <c r="C321">
        <v>10</v>
      </c>
      <c r="D321" t="s">
        <v>24628</v>
      </c>
      <c r="E321">
        <v>100110</v>
      </c>
      <c r="F321" t="s">
        <v>8269</v>
      </c>
      <c r="G321">
        <v>100110005</v>
      </c>
      <c r="H321" t="s">
        <v>8270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14</v>
      </c>
      <c r="B322" t="s">
        <v>536</v>
      </c>
      <c r="C322">
        <v>11</v>
      </c>
      <c r="D322" t="s">
        <v>24629</v>
      </c>
      <c r="E322">
        <v>100110</v>
      </c>
      <c r="F322" t="s">
        <v>8269</v>
      </c>
      <c r="G322">
        <v>100110003</v>
      </c>
      <c r="H322" t="s">
        <v>13811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14</v>
      </c>
      <c r="B323" t="s">
        <v>536</v>
      </c>
      <c r="C323">
        <v>12</v>
      </c>
      <c r="D323" t="s">
        <v>24630</v>
      </c>
      <c r="E323">
        <v>100113</v>
      </c>
      <c r="F323" t="s">
        <v>8570</v>
      </c>
      <c r="G323">
        <v>100113001</v>
      </c>
      <c r="H323" t="s">
        <v>15247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14</v>
      </c>
      <c r="B324" t="s">
        <v>536</v>
      </c>
      <c r="C324">
        <v>13</v>
      </c>
      <c r="D324" t="s">
        <v>24682</v>
      </c>
      <c r="E324">
        <v>100113</v>
      </c>
      <c r="F324" t="s">
        <v>8570</v>
      </c>
      <c r="G324">
        <v>100113001</v>
      </c>
      <c r="H324" t="s">
        <v>15247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14</v>
      </c>
      <c r="B325" t="s">
        <v>536</v>
      </c>
      <c r="C325">
        <v>14</v>
      </c>
      <c r="D325" t="s">
        <v>24683</v>
      </c>
      <c r="E325">
        <v>100113</v>
      </c>
      <c r="F325" t="s">
        <v>8570</v>
      </c>
      <c r="G325">
        <v>100113001</v>
      </c>
      <c r="H325" t="s">
        <v>15247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14</v>
      </c>
      <c r="B326" t="s">
        <v>536</v>
      </c>
      <c r="C326">
        <v>15</v>
      </c>
      <c r="D326" t="s">
        <v>24631</v>
      </c>
      <c r="E326">
        <v>100113</v>
      </c>
      <c r="F326" t="s">
        <v>8570</v>
      </c>
      <c r="G326">
        <v>100113001</v>
      </c>
      <c r="H326" t="s">
        <v>15247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14</v>
      </c>
      <c r="B327" t="s">
        <v>536</v>
      </c>
      <c r="C327">
        <v>19</v>
      </c>
      <c r="D327" t="s">
        <v>14529</v>
      </c>
      <c r="E327">
        <v>100113</v>
      </c>
      <c r="F327" t="s">
        <v>8570</v>
      </c>
      <c r="G327">
        <v>100113002</v>
      </c>
      <c r="H327" t="s">
        <v>14529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14</v>
      </c>
      <c r="B328" t="s">
        <v>536</v>
      </c>
      <c r="C328">
        <v>16</v>
      </c>
      <c r="D328" t="s">
        <v>24632</v>
      </c>
      <c r="E328">
        <v>100111</v>
      </c>
      <c r="F328" t="s">
        <v>8285</v>
      </c>
      <c r="G328">
        <v>100111003</v>
      </c>
      <c r="H328" t="s">
        <v>13816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14</v>
      </c>
      <c r="B329" t="s">
        <v>536</v>
      </c>
      <c r="C329">
        <v>17</v>
      </c>
      <c r="D329" t="s">
        <v>24633</v>
      </c>
      <c r="E329">
        <v>100111</v>
      </c>
      <c r="F329" t="s">
        <v>8285</v>
      </c>
      <c r="G329">
        <v>100111003</v>
      </c>
      <c r="H329" t="s">
        <v>13816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14</v>
      </c>
      <c r="B330" t="s">
        <v>536</v>
      </c>
      <c r="C330">
        <v>18</v>
      </c>
      <c r="D330" t="s">
        <v>24634</v>
      </c>
      <c r="E330">
        <v>100111</v>
      </c>
      <c r="F330" t="s">
        <v>8285</v>
      </c>
      <c r="G330">
        <v>100111003</v>
      </c>
      <c r="H330" t="s">
        <v>13816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14</v>
      </c>
      <c r="B331" t="s">
        <v>536</v>
      </c>
      <c r="C331">
        <v>20</v>
      </c>
      <c r="D331" t="s">
        <v>15252</v>
      </c>
      <c r="E331">
        <v>100114</v>
      </c>
      <c r="F331" t="s">
        <v>8606</v>
      </c>
      <c r="G331">
        <v>100114001</v>
      </c>
      <c r="H331" t="s">
        <v>15252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316.89999999999998</v>
      </c>
      <c r="AV331">
        <v>483.87835356389297</v>
      </c>
      <c r="AW331">
        <v>424.58664666166544</v>
      </c>
      <c r="AX331">
        <v>471.83333333333331</v>
      </c>
    </row>
    <row r="332" spans="1:50" x14ac:dyDescent="0.25">
      <c r="A332">
        <v>14</v>
      </c>
      <c r="B332" t="s">
        <v>536</v>
      </c>
      <c r="C332">
        <v>21</v>
      </c>
      <c r="D332" t="s">
        <v>24635</v>
      </c>
      <c r="E332">
        <v>100110</v>
      </c>
      <c r="F332" t="s">
        <v>8269</v>
      </c>
      <c r="G332">
        <v>100110002</v>
      </c>
      <c r="H332" t="s">
        <v>14514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14</v>
      </c>
      <c r="B333" t="s">
        <v>536</v>
      </c>
      <c r="C333">
        <v>22</v>
      </c>
      <c r="D333" t="s">
        <v>24636</v>
      </c>
      <c r="E333">
        <v>100110</v>
      </c>
      <c r="F333" t="s">
        <v>8269</v>
      </c>
      <c r="G333">
        <v>100110002</v>
      </c>
      <c r="H333" t="s">
        <v>14514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14</v>
      </c>
      <c r="B334" t="s">
        <v>536</v>
      </c>
      <c r="C334">
        <v>23</v>
      </c>
      <c r="D334" t="s">
        <v>24637</v>
      </c>
      <c r="E334">
        <v>100110</v>
      </c>
      <c r="F334" t="s">
        <v>8269</v>
      </c>
      <c r="G334">
        <v>100110002</v>
      </c>
      <c r="H334" t="s">
        <v>14514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14</v>
      </c>
      <c r="B335" t="s">
        <v>536</v>
      </c>
      <c r="C335">
        <v>24</v>
      </c>
      <c r="D335" t="s">
        <v>13826</v>
      </c>
      <c r="E335">
        <v>100113</v>
      </c>
      <c r="F335" t="s">
        <v>8570</v>
      </c>
      <c r="G335">
        <v>100113003</v>
      </c>
      <c r="H335" t="s">
        <v>13826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37.4</v>
      </c>
      <c r="AV335">
        <v>40.137248184918121</v>
      </c>
      <c r="AW335">
        <v>45.055629580279813</v>
      </c>
      <c r="AX335">
        <v>45.458058849363198</v>
      </c>
    </row>
    <row r="336" spans="1:50" x14ac:dyDescent="0.25">
      <c r="A336">
        <v>14</v>
      </c>
      <c r="B336" t="s">
        <v>536</v>
      </c>
      <c r="C336">
        <v>25</v>
      </c>
      <c r="D336" t="s">
        <v>8637</v>
      </c>
      <c r="E336">
        <v>100114</v>
      </c>
      <c r="F336" t="s">
        <v>8606</v>
      </c>
      <c r="G336">
        <v>100114011</v>
      </c>
      <c r="H336" t="s">
        <v>8637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14</v>
      </c>
      <c r="B337" t="s">
        <v>536</v>
      </c>
      <c r="C337">
        <v>26</v>
      </c>
      <c r="D337" t="s">
        <v>8571</v>
      </c>
      <c r="E337">
        <v>100113</v>
      </c>
      <c r="F337" t="s">
        <v>8570</v>
      </c>
      <c r="G337">
        <v>100113005</v>
      </c>
      <c r="H337" t="s">
        <v>8571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14</v>
      </c>
      <c r="B338" t="s">
        <v>536</v>
      </c>
      <c r="C338">
        <v>27</v>
      </c>
      <c r="D338" t="s">
        <v>24612</v>
      </c>
      <c r="E338">
        <v>100112</v>
      </c>
      <c r="F338" t="s">
        <v>8326</v>
      </c>
      <c r="G338">
        <v>100112020</v>
      </c>
      <c r="H338" t="s">
        <v>8402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14</v>
      </c>
      <c r="B339" t="s">
        <v>536</v>
      </c>
      <c r="C339">
        <v>28</v>
      </c>
      <c r="D339" t="s">
        <v>24638</v>
      </c>
      <c r="E339">
        <v>100111</v>
      </c>
      <c r="F339" t="s">
        <v>8285</v>
      </c>
      <c r="G339">
        <v>100111002</v>
      </c>
      <c r="H339" t="s">
        <v>14519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14</v>
      </c>
      <c r="B340" t="s">
        <v>536</v>
      </c>
      <c r="C340">
        <v>29</v>
      </c>
      <c r="D340" t="s">
        <v>24639</v>
      </c>
      <c r="E340">
        <v>100111</v>
      </c>
      <c r="F340" t="s">
        <v>8285</v>
      </c>
      <c r="G340">
        <v>100111002</v>
      </c>
      <c r="H340" t="s">
        <v>14519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73.5</v>
      </c>
      <c r="AV340">
        <v>78.426834481167504</v>
      </c>
      <c r="AW340">
        <v>80.62808253648717</v>
      </c>
      <c r="AX340">
        <v>85.767359107520676</v>
      </c>
    </row>
    <row r="341" spans="1:50" x14ac:dyDescent="0.25">
      <c r="A341">
        <v>14</v>
      </c>
      <c r="B341" t="s">
        <v>536</v>
      </c>
      <c r="C341">
        <v>30</v>
      </c>
      <c r="D341" t="s">
        <v>24640</v>
      </c>
      <c r="E341">
        <v>100111</v>
      </c>
      <c r="F341" t="s">
        <v>8285</v>
      </c>
      <c r="G341">
        <v>100111002</v>
      </c>
      <c r="H341" t="s">
        <v>14519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73.5</v>
      </c>
      <c r="AV341">
        <v>78.426857094566046</v>
      </c>
      <c r="AW341">
        <v>80.62808253648717</v>
      </c>
      <c r="AX341">
        <v>85.767359107520676</v>
      </c>
    </row>
    <row r="342" spans="1:50" x14ac:dyDescent="0.25">
      <c r="A342">
        <v>14</v>
      </c>
      <c r="B342" t="s">
        <v>536</v>
      </c>
      <c r="C342">
        <v>31</v>
      </c>
      <c r="D342" t="s">
        <v>8321</v>
      </c>
      <c r="E342">
        <v>100111</v>
      </c>
      <c r="F342" t="s">
        <v>8285</v>
      </c>
      <c r="G342">
        <v>100111012</v>
      </c>
      <c r="H342" t="s">
        <v>8321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78.5</v>
      </c>
      <c r="AV342">
        <v>78.883165546515372</v>
      </c>
      <c r="AW342">
        <v>78.925324675324674</v>
      </c>
      <c r="AX342">
        <v>73.072432432432436</v>
      </c>
    </row>
    <row r="343" spans="1:50" x14ac:dyDescent="0.25">
      <c r="A343">
        <v>16</v>
      </c>
      <c r="B343" t="s">
        <v>542</v>
      </c>
      <c r="C343">
        <v>1</v>
      </c>
      <c r="D343" t="s">
        <v>24611</v>
      </c>
      <c r="E343">
        <v>100112</v>
      </c>
      <c r="F343" t="s">
        <v>8326</v>
      </c>
      <c r="G343">
        <v>100112010</v>
      </c>
      <c r="H343" t="s">
        <v>8352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621.79255241558496</v>
      </c>
      <c r="AW343">
        <v>590.97655334114893</v>
      </c>
      <c r="AX343">
        <v>606.07850609756099</v>
      </c>
    </row>
    <row r="344" spans="1:50" x14ac:dyDescent="0.25">
      <c r="A344">
        <v>16</v>
      </c>
      <c r="B344" t="s">
        <v>542</v>
      </c>
      <c r="C344">
        <v>2</v>
      </c>
      <c r="D344" t="s">
        <v>15237</v>
      </c>
      <c r="E344">
        <v>100111</v>
      </c>
      <c r="F344" t="s">
        <v>8285</v>
      </c>
      <c r="G344">
        <v>100111001</v>
      </c>
      <c r="H344" t="s">
        <v>15237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68.860570124405925</v>
      </c>
      <c r="AW344">
        <v>63.226970560303897</v>
      </c>
      <c r="AX344">
        <v>70.149138347559997</v>
      </c>
    </row>
    <row r="345" spans="1:50" x14ac:dyDescent="0.25">
      <c r="A345">
        <v>16</v>
      </c>
      <c r="B345" t="s">
        <v>542</v>
      </c>
      <c r="C345">
        <v>3</v>
      </c>
      <c r="D345" t="s">
        <v>24622</v>
      </c>
      <c r="E345">
        <v>100110</v>
      </c>
      <c r="F345" t="s">
        <v>8269</v>
      </c>
      <c r="G345">
        <v>100110006</v>
      </c>
      <c r="H345" t="s">
        <v>8275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16</v>
      </c>
      <c r="B346" t="s">
        <v>542</v>
      </c>
      <c r="C346">
        <v>4</v>
      </c>
      <c r="D346" t="s">
        <v>8286</v>
      </c>
      <c r="E346">
        <v>100111</v>
      </c>
      <c r="F346" t="s">
        <v>8285</v>
      </c>
      <c r="G346">
        <v>100111005</v>
      </c>
      <c r="H346" t="s">
        <v>8286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49.401221021717156</v>
      </c>
      <c r="AW346">
        <v>49.165396133950452</v>
      </c>
      <c r="AX346">
        <v>43.727490749623129</v>
      </c>
    </row>
    <row r="347" spans="1:50" x14ac:dyDescent="0.25">
      <c r="A347">
        <v>16</v>
      </c>
      <c r="B347" t="s">
        <v>542</v>
      </c>
      <c r="C347">
        <v>5</v>
      </c>
      <c r="D347" t="s">
        <v>24624</v>
      </c>
      <c r="E347">
        <v>100111</v>
      </c>
      <c r="F347" t="s">
        <v>8285</v>
      </c>
      <c r="G347">
        <v>100111004</v>
      </c>
      <c r="H347" t="s">
        <v>13117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68.532685951888297</v>
      </c>
      <c r="AW347">
        <v>74.311981020166073</v>
      </c>
      <c r="AX347">
        <v>67.73715298287064</v>
      </c>
    </row>
    <row r="348" spans="1:50" x14ac:dyDescent="0.25">
      <c r="A348">
        <v>16</v>
      </c>
      <c r="B348" t="s">
        <v>542</v>
      </c>
      <c r="C348">
        <v>6</v>
      </c>
      <c r="D348" t="s">
        <v>24625</v>
      </c>
      <c r="E348">
        <v>100111</v>
      </c>
      <c r="F348" t="s">
        <v>8285</v>
      </c>
      <c r="G348">
        <v>100111004</v>
      </c>
      <c r="H348" t="s">
        <v>13117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47.750832908593154</v>
      </c>
      <c r="AW348">
        <v>64.644793152639082</v>
      </c>
      <c r="AX348">
        <v>38.1</v>
      </c>
    </row>
    <row r="349" spans="1:50" x14ac:dyDescent="0.25">
      <c r="A349">
        <v>16</v>
      </c>
      <c r="B349" t="s">
        <v>542</v>
      </c>
      <c r="C349">
        <v>7</v>
      </c>
      <c r="D349" t="s">
        <v>24626</v>
      </c>
      <c r="E349">
        <v>100111</v>
      </c>
      <c r="F349" t="s">
        <v>8285</v>
      </c>
      <c r="G349">
        <v>100111004</v>
      </c>
      <c r="H349" t="s">
        <v>13117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64.014751552795033</v>
      </c>
      <c r="AW349">
        <v>69.922927461139892</v>
      </c>
      <c r="AX349">
        <v>61.3</v>
      </c>
    </row>
    <row r="350" spans="1:50" x14ac:dyDescent="0.25">
      <c r="A350">
        <v>16</v>
      </c>
      <c r="B350" t="s">
        <v>542</v>
      </c>
      <c r="C350">
        <v>8</v>
      </c>
      <c r="D350" t="s">
        <v>8291</v>
      </c>
      <c r="E350">
        <v>100111</v>
      </c>
      <c r="F350" t="s">
        <v>8285</v>
      </c>
      <c r="G350">
        <v>100111006</v>
      </c>
      <c r="H350" t="s">
        <v>8291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16</v>
      </c>
      <c r="B351" t="s">
        <v>542</v>
      </c>
      <c r="C351">
        <v>9</v>
      </c>
      <c r="D351" t="s">
        <v>24627</v>
      </c>
      <c r="E351">
        <v>100112</v>
      </c>
      <c r="F351" t="s">
        <v>8326</v>
      </c>
      <c r="G351">
        <v>100112022</v>
      </c>
      <c r="H351" t="s">
        <v>8412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16</v>
      </c>
      <c r="B352" t="s">
        <v>542</v>
      </c>
      <c r="C352">
        <v>10</v>
      </c>
      <c r="D352" t="s">
        <v>24628</v>
      </c>
      <c r="E352">
        <v>100110</v>
      </c>
      <c r="F352" t="s">
        <v>8269</v>
      </c>
      <c r="G352">
        <v>100110005</v>
      </c>
      <c r="H352" t="s">
        <v>8270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8.4</v>
      </c>
      <c r="AW352">
        <v>0</v>
      </c>
      <c r="AX352">
        <v>6.9</v>
      </c>
    </row>
    <row r="353" spans="1:50" x14ac:dyDescent="0.25">
      <c r="A353">
        <v>16</v>
      </c>
      <c r="B353" t="s">
        <v>542</v>
      </c>
      <c r="C353">
        <v>11</v>
      </c>
      <c r="D353" t="s">
        <v>24629</v>
      </c>
      <c r="E353">
        <v>100110</v>
      </c>
      <c r="F353" t="s">
        <v>8269</v>
      </c>
      <c r="G353">
        <v>100110003</v>
      </c>
      <c r="H353" t="s">
        <v>13811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8.0178502161086467</v>
      </c>
      <c r="AW353">
        <v>5.2496075353218208</v>
      </c>
      <c r="AX353">
        <v>1.4758454106280192</v>
      </c>
    </row>
    <row r="354" spans="1:50" x14ac:dyDescent="0.25">
      <c r="A354">
        <v>16</v>
      </c>
      <c r="B354" t="s">
        <v>542</v>
      </c>
      <c r="C354">
        <v>12</v>
      </c>
      <c r="D354" t="s">
        <v>24630</v>
      </c>
      <c r="E354">
        <v>100113</v>
      </c>
      <c r="F354" t="s">
        <v>8570</v>
      </c>
      <c r="G354">
        <v>100113001</v>
      </c>
      <c r="H354" t="s">
        <v>15247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16</v>
      </c>
      <c r="B355" t="s">
        <v>542</v>
      </c>
      <c r="C355">
        <v>13</v>
      </c>
      <c r="D355" t="s">
        <v>24682</v>
      </c>
      <c r="E355">
        <v>100113</v>
      </c>
      <c r="F355" t="s">
        <v>8570</v>
      </c>
      <c r="G355">
        <v>100113001</v>
      </c>
      <c r="H355" t="s">
        <v>15247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16</v>
      </c>
      <c r="B356" t="s">
        <v>542</v>
      </c>
      <c r="C356">
        <v>14</v>
      </c>
      <c r="D356" t="s">
        <v>24683</v>
      </c>
      <c r="E356">
        <v>100113</v>
      </c>
      <c r="F356" t="s">
        <v>8570</v>
      </c>
      <c r="G356">
        <v>100113001</v>
      </c>
      <c r="H356" t="s">
        <v>15247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30</v>
      </c>
      <c r="AX356">
        <v>0</v>
      </c>
    </row>
    <row r="357" spans="1:50" x14ac:dyDescent="0.25">
      <c r="A357">
        <v>16</v>
      </c>
      <c r="B357" t="s">
        <v>542</v>
      </c>
      <c r="C357">
        <v>15</v>
      </c>
      <c r="D357" t="s">
        <v>24631</v>
      </c>
      <c r="E357">
        <v>100113</v>
      </c>
      <c r="F357" t="s">
        <v>8570</v>
      </c>
      <c r="G357">
        <v>100113001</v>
      </c>
      <c r="H357" t="s">
        <v>15247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30</v>
      </c>
      <c r="AX357">
        <v>0</v>
      </c>
    </row>
    <row r="358" spans="1:50" x14ac:dyDescent="0.25">
      <c r="A358">
        <v>16</v>
      </c>
      <c r="B358" t="s">
        <v>542</v>
      </c>
      <c r="C358">
        <v>19</v>
      </c>
      <c r="D358" t="s">
        <v>14529</v>
      </c>
      <c r="E358">
        <v>100113</v>
      </c>
      <c r="F358" t="s">
        <v>8570</v>
      </c>
      <c r="G358">
        <v>100113002</v>
      </c>
      <c r="H358" t="s">
        <v>14529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12.093361383903311</v>
      </c>
      <c r="AW358">
        <v>13</v>
      </c>
      <c r="AX358">
        <v>11.666666666666666</v>
      </c>
    </row>
    <row r="359" spans="1:50" x14ac:dyDescent="0.25">
      <c r="A359">
        <v>16</v>
      </c>
      <c r="B359" t="s">
        <v>542</v>
      </c>
      <c r="C359">
        <v>16</v>
      </c>
      <c r="D359" t="s">
        <v>24632</v>
      </c>
      <c r="E359">
        <v>100111</v>
      </c>
      <c r="F359" t="s">
        <v>8285</v>
      </c>
      <c r="G359">
        <v>100111003</v>
      </c>
      <c r="H359" t="s">
        <v>13816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132.96364218273774</v>
      </c>
      <c r="AW359">
        <v>134.21712349861411</v>
      </c>
      <c r="AX359">
        <v>121.68361393565594</v>
      </c>
    </row>
    <row r="360" spans="1:50" x14ac:dyDescent="0.25">
      <c r="A360">
        <v>16</v>
      </c>
      <c r="B360" t="s">
        <v>542</v>
      </c>
      <c r="C360">
        <v>17</v>
      </c>
      <c r="D360" t="s">
        <v>24633</v>
      </c>
      <c r="E360">
        <v>100111</v>
      </c>
      <c r="F360" t="s">
        <v>8285</v>
      </c>
      <c r="G360">
        <v>100111003</v>
      </c>
      <c r="H360" t="s">
        <v>13816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32.683816845178512</v>
      </c>
      <c r="AW360">
        <v>23.983870967741936</v>
      </c>
      <c r="AX360">
        <v>46.879271070615033</v>
      </c>
    </row>
    <row r="361" spans="1:50" x14ac:dyDescent="0.25">
      <c r="A361">
        <v>16</v>
      </c>
      <c r="B361" t="s">
        <v>542</v>
      </c>
      <c r="C361">
        <v>18</v>
      </c>
      <c r="D361" t="s">
        <v>24634</v>
      </c>
      <c r="E361">
        <v>100111</v>
      </c>
      <c r="F361" t="s">
        <v>8285</v>
      </c>
      <c r="G361">
        <v>100111003</v>
      </c>
      <c r="H361" t="s">
        <v>13816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130.71307619943556</v>
      </c>
      <c r="AW361">
        <v>128.24468394989805</v>
      </c>
      <c r="AX361">
        <v>112.1331976152392</v>
      </c>
    </row>
    <row r="362" spans="1:50" x14ac:dyDescent="0.25">
      <c r="A362">
        <v>16</v>
      </c>
      <c r="B362" t="s">
        <v>542</v>
      </c>
      <c r="C362">
        <v>20</v>
      </c>
      <c r="D362" t="s">
        <v>15252</v>
      </c>
      <c r="E362">
        <v>100114</v>
      </c>
      <c r="F362" t="s">
        <v>8606</v>
      </c>
      <c r="G362">
        <v>100114001</v>
      </c>
      <c r="H362" t="s">
        <v>15252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207.54925615331163</v>
      </c>
      <c r="AW362">
        <v>282.85777067518978</v>
      </c>
      <c r="AX362">
        <v>212.84280222127296</v>
      </c>
    </row>
    <row r="363" spans="1:50" x14ac:dyDescent="0.25">
      <c r="A363">
        <v>16</v>
      </c>
      <c r="B363" t="s">
        <v>542</v>
      </c>
      <c r="C363">
        <v>21</v>
      </c>
      <c r="D363" t="s">
        <v>24635</v>
      </c>
      <c r="E363">
        <v>100110</v>
      </c>
      <c r="F363" t="s">
        <v>8269</v>
      </c>
      <c r="G363">
        <v>100110002</v>
      </c>
      <c r="H363" t="s">
        <v>14514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16</v>
      </c>
      <c r="B364" t="s">
        <v>542</v>
      </c>
      <c r="C364">
        <v>22</v>
      </c>
      <c r="D364" t="s">
        <v>24636</v>
      </c>
      <c r="E364">
        <v>100110</v>
      </c>
      <c r="F364" t="s">
        <v>8269</v>
      </c>
      <c r="G364">
        <v>100110002</v>
      </c>
      <c r="H364" t="s">
        <v>14514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16</v>
      </c>
      <c r="B365" t="s">
        <v>542</v>
      </c>
      <c r="C365">
        <v>23</v>
      </c>
      <c r="D365" t="s">
        <v>24637</v>
      </c>
      <c r="E365">
        <v>100110</v>
      </c>
      <c r="F365" t="s">
        <v>8269</v>
      </c>
      <c r="G365">
        <v>100110002</v>
      </c>
      <c r="H365" t="s">
        <v>14514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14.475417942368095</v>
      </c>
      <c r="AW365">
        <v>18.660347551342813</v>
      </c>
      <c r="AX365">
        <v>17.238202247191012</v>
      </c>
    </row>
    <row r="366" spans="1:50" x14ac:dyDescent="0.25">
      <c r="A366">
        <v>16</v>
      </c>
      <c r="B366" t="s">
        <v>542</v>
      </c>
      <c r="C366">
        <v>24</v>
      </c>
      <c r="D366" t="s">
        <v>13826</v>
      </c>
      <c r="E366">
        <v>100113</v>
      </c>
      <c r="F366" t="s">
        <v>8570</v>
      </c>
      <c r="G366">
        <v>100113003</v>
      </c>
      <c r="H366" t="s">
        <v>13826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32.639474837921554</v>
      </c>
      <c r="AW366">
        <v>36.134122287968445</v>
      </c>
      <c r="AX366">
        <v>32.283290488431874</v>
      </c>
    </row>
    <row r="367" spans="1:50" x14ac:dyDescent="0.25">
      <c r="A367">
        <v>16</v>
      </c>
      <c r="B367" t="s">
        <v>542</v>
      </c>
      <c r="C367">
        <v>25</v>
      </c>
      <c r="D367" t="s">
        <v>8637</v>
      </c>
      <c r="E367">
        <v>100114</v>
      </c>
      <c r="F367" t="s">
        <v>8606</v>
      </c>
      <c r="G367">
        <v>100114011</v>
      </c>
      <c r="H367" t="s">
        <v>8637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1100.4776465770274</v>
      </c>
      <c r="AW367">
        <v>1031.4484289617487</v>
      </c>
      <c r="AX367">
        <v>1049.1179454660748</v>
      </c>
    </row>
    <row r="368" spans="1:50" x14ac:dyDescent="0.25">
      <c r="A368">
        <v>16</v>
      </c>
      <c r="B368" t="s">
        <v>542</v>
      </c>
      <c r="C368">
        <v>26</v>
      </c>
      <c r="D368" t="s">
        <v>8571</v>
      </c>
      <c r="E368">
        <v>100113</v>
      </c>
      <c r="F368" t="s">
        <v>8570</v>
      </c>
      <c r="G368">
        <v>100113005</v>
      </c>
      <c r="H368" t="s">
        <v>8571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29.9</v>
      </c>
      <c r="AW368">
        <v>25.614130434782609</v>
      </c>
      <c r="AX368">
        <v>24.8</v>
      </c>
    </row>
    <row r="369" spans="1:50" x14ac:dyDescent="0.25">
      <c r="A369">
        <v>16</v>
      </c>
      <c r="B369" t="s">
        <v>542</v>
      </c>
      <c r="C369">
        <v>27</v>
      </c>
      <c r="D369" t="s">
        <v>24612</v>
      </c>
      <c r="E369">
        <v>100112</v>
      </c>
      <c r="F369" t="s">
        <v>8326</v>
      </c>
      <c r="G369">
        <v>100112020</v>
      </c>
      <c r="H369" t="s">
        <v>8402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894</v>
      </c>
      <c r="AW369">
        <v>1000</v>
      </c>
      <c r="AX369">
        <v>952.56293706293707</v>
      </c>
    </row>
    <row r="370" spans="1:50" x14ac:dyDescent="0.25">
      <c r="A370">
        <v>16</v>
      </c>
      <c r="B370" t="s">
        <v>542</v>
      </c>
      <c r="C370">
        <v>28</v>
      </c>
      <c r="D370" t="s">
        <v>24638</v>
      </c>
      <c r="E370">
        <v>100111</v>
      </c>
      <c r="F370" t="s">
        <v>8285</v>
      </c>
      <c r="G370">
        <v>100111002</v>
      </c>
      <c r="H370" t="s">
        <v>14519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77.297439231773012</v>
      </c>
      <c r="AW370">
        <v>74.022982362373057</v>
      </c>
      <c r="AX370">
        <v>68.54091193004372</v>
      </c>
    </row>
    <row r="371" spans="1:50" x14ac:dyDescent="0.25">
      <c r="A371">
        <v>16</v>
      </c>
      <c r="B371" t="s">
        <v>542</v>
      </c>
      <c r="C371">
        <v>29</v>
      </c>
      <c r="D371" t="s">
        <v>24639</v>
      </c>
      <c r="E371">
        <v>100111</v>
      </c>
      <c r="F371" t="s">
        <v>8285</v>
      </c>
      <c r="G371">
        <v>100111002</v>
      </c>
      <c r="H371" t="s">
        <v>14519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59.038928225573997</v>
      </c>
      <c r="AW371">
        <v>58.671107727445758</v>
      </c>
      <c r="AX371">
        <v>49.632781084124176</v>
      </c>
    </row>
    <row r="372" spans="1:50" x14ac:dyDescent="0.25">
      <c r="A372">
        <v>16</v>
      </c>
      <c r="B372" t="s">
        <v>542</v>
      </c>
      <c r="C372">
        <v>30</v>
      </c>
      <c r="D372" t="s">
        <v>24640</v>
      </c>
      <c r="E372">
        <v>100111</v>
      </c>
      <c r="F372" t="s">
        <v>8285</v>
      </c>
      <c r="G372">
        <v>100111002</v>
      </c>
      <c r="H372" t="s">
        <v>14519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60.730300374472151</v>
      </c>
      <c r="AW372">
        <v>60.99143711123677</v>
      </c>
      <c r="AX372">
        <v>52.163313642443157</v>
      </c>
    </row>
    <row r="373" spans="1:50" x14ac:dyDescent="0.25">
      <c r="A373">
        <v>16</v>
      </c>
      <c r="B373" t="s">
        <v>542</v>
      </c>
      <c r="C373">
        <v>31</v>
      </c>
      <c r="D373" t="s">
        <v>8321</v>
      </c>
      <c r="E373">
        <v>100111</v>
      </c>
      <c r="F373" t="s">
        <v>8285</v>
      </c>
      <c r="G373">
        <v>100111012</v>
      </c>
      <c r="H373" t="s">
        <v>8321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44.718359868111634</v>
      </c>
      <c r="AW373">
        <v>0</v>
      </c>
      <c r="AX373">
        <v>57.96131805157593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25">
      <c r="A11">
        <v>1</v>
      </c>
      <c r="B11" s="1" t="s">
        <v>6227</v>
      </c>
      <c r="D11" s="1" t="s">
        <v>6228</v>
      </c>
      <c r="E11" s="1" t="s">
        <v>24743</v>
      </c>
      <c r="F11" s="1">
        <f>+Parametros[[#This Row],[id]]</f>
        <v>1</v>
      </c>
    </row>
    <row r="12" spans="1:6" x14ac:dyDescent="0.25">
      <c r="A12">
        <v>2</v>
      </c>
      <c r="B12" s="1" t="s">
        <v>6229</v>
      </c>
      <c r="D12" s="1" t="s">
        <v>6230</v>
      </c>
      <c r="E12" s="1" t="s">
        <v>24744</v>
      </c>
      <c r="F12" s="1">
        <f>+Parametros[[#This Row],[id]]</f>
        <v>2</v>
      </c>
    </row>
    <row r="13" spans="1:6" x14ac:dyDescent="0.25">
      <c r="A13">
        <v>3</v>
      </c>
      <c r="B13" s="1" t="s">
        <v>6231</v>
      </c>
      <c r="D13" s="1" t="s">
        <v>6232</v>
      </c>
      <c r="E13" s="1" t="s">
        <v>24745</v>
      </c>
      <c r="F13" s="1">
        <f>+Parametros[[#This Row],[id]]</f>
        <v>3</v>
      </c>
    </row>
    <row r="14" spans="1:6" x14ac:dyDescent="0.25">
      <c r="A14">
        <v>4</v>
      </c>
      <c r="B14" s="1" t="s">
        <v>6233</v>
      </c>
      <c r="D14" s="1" t="s">
        <v>6228</v>
      </c>
      <c r="E14" s="1" t="s">
        <v>24746</v>
      </c>
      <c r="F14" s="1">
        <f>+Parametros[[#This Row],[id]]</f>
        <v>4</v>
      </c>
    </row>
    <row r="15" spans="1:6" x14ac:dyDescent="0.25">
      <c r="A15">
        <v>5</v>
      </c>
      <c r="B15" s="1" t="s">
        <v>6234</v>
      </c>
      <c r="D15" s="1" t="s">
        <v>23</v>
      </c>
      <c r="E15" s="1" t="s">
        <v>24747</v>
      </c>
      <c r="F15" s="1">
        <f>+Parametros[[#This Row],[id]]</f>
        <v>5</v>
      </c>
    </row>
    <row r="16" spans="1:6" x14ac:dyDescent="0.25">
      <c r="A16">
        <v>6</v>
      </c>
      <c r="B16" s="1" t="s">
        <v>6235</v>
      </c>
      <c r="D16" s="1" t="s">
        <v>23</v>
      </c>
      <c r="E16" s="1" t="s">
        <v>24748</v>
      </c>
      <c r="F16" s="1">
        <f>+Parametros[[#This Row],[id]]</f>
        <v>6</v>
      </c>
    </row>
    <row r="17" spans="1:6" x14ac:dyDescent="0.25">
      <c r="A17">
        <v>7</v>
      </c>
      <c r="B17" s="1" t="s">
        <v>6236</v>
      </c>
      <c r="D17" s="1" t="s">
        <v>6237</v>
      </c>
      <c r="E17" s="1" t="s">
        <v>24749</v>
      </c>
      <c r="F17" s="1">
        <f>+Parametros[[#This Row],[id]]</f>
        <v>7</v>
      </c>
    </row>
    <row r="18" spans="1:6" x14ac:dyDescent="0.25">
      <c r="A18">
        <v>8</v>
      </c>
      <c r="B18" s="1" t="s">
        <v>6238</v>
      </c>
      <c r="D18" s="1" t="s">
        <v>23</v>
      </c>
      <c r="E18" s="1" t="s">
        <v>24750</v>
      </c>
      <c r="F18" s="1">
        <f>+Parametros[[#This Row],[id]]</f>
        <v>8</v>
      </c>
    </row>
    <row r="19" spans="1:6" x14ac:dyDescent="0.25">
      <c r="A19">
        <v>9</v>
      </c>
      <c r="B19" s="1" t="s">
        <v>6239</v>
      </c>
      <c r="D19" s="1" t="s">
        <v>6240</v>
      </c>
      <c r="E19" s="1" t="s">
        <v>24751</v>
      </c>
      <c r="F19" s="1">
        <f>+Parametros[[#This Row],[id]]</f>
        <v>9</v>
      </c>
    </row>
    <row r="20" spans="1:6" x14ac:dyDescent="0.25">
      <c r="A20">
        <v>10</v>
      </c>
      <c r="B20" s="1" t="s">
        <v>6241</v>
      </c>
      <c r="D20" s="1" t="s">
        <v>6230</v>
      </c>
      <c r="E20" s="1" t="s">
        <v>24752</v>
      </c>
      <c r="F20" s="1">
        <f>+Parametros[[#This Row],[id]]</f>
        <v>10</v>
      </c>
    </row>
    <row r="21" spans="1:6" x14ac:dyDescent="0.25">
      <c r="A21">
        <v>11</v>
      </c>
      <c r="B21" s="1" t="s">
        <v>6242</v>
      </c>
      <c r="D21" s="1" t="s">
        <v>3375</v>
      </c>
      <c r="E21" s="1" t="s">
        <v>24753</v>
      </c>
      <c r="F21" s="1">
        <f>+Parametros[[#This Row],[id]]</f>
        <v>11</v>
      </c>
    </row>
    <row r="22" spans="1:6" x14ac:dyDescent="0.25">
      <c r="A22">
        <v>12</v>
      </c>
      <c r="B22" s="1" t="s">
        <v>6243</v>
      </c>
      <c r="D22" s="1" t="s">
        <v>23</v>
      </c>
      <c r="E22" s="1" t="s">
        <v>24754</v>
      </c>
      <c r="F22" s="1">
        <f>+Parametros[[#This Row],[id]]</f>
        <v>12</v>
      </c>
    </row>
    <row r="23" spans="1:6" x14ac:dyDescent="0.25">
      <c r="A23">
        <v>13</v>
      </c>
      <c r="B23" s="1" t="s">
        <v>6244</v>
      </c>
      <c r="D23" s="1" t="s">
        <v>23</v>
      </c>
      <c r="E23" s="1" t="s">
        <v>24755</v>
      </c>
      <c r="F23" s="1">
        <f>+Parametros[[#This Row],[id]]</f>
        <v>13</v>
      </c>
    </row>
    <row r="24" spans="1:6" x14ac:dyDescent="0.25">
      <c r="A24">
        <v>14</v>
      </c>
      <c r="B24" s="1" t="s">
        <v>6245</v>
      </c>
      <c r="D24" s="1" t="s">
        <v>23</v>
      </c>
      <c r="E24" s="1" t="s">
        <v>24756</v>
      </c>
      <c r="F24" s="1">
        <f>+Parametros[[#This Row],[id]]</f>
        <v>14</v>
      </c>
    </row>
    <row r="25" spans="1:6" x14ac:dyDescent="0.25">
      <c r="A25">
        <v>15</v>
      </c>
      <c r="B25" s="1" t="s">
        <v>6246</v>
      </c>
      <c r="D25" s="1" t="s">
        <v>6240</v>
      </c>
      <c r="E25" s="1" t="s">
        <v>24757</v>
      </c>
      <c r="F25" s="1">
        <f>+Parametros[[#This Row],[id]]</f>
        <v>15</v>
      </c>
    </row>
    <row r="26" spans="1:6" x14ac:dyDescent="0.25">
      <c r="A26">
        <v>16</v>
      </c>
      <c r="B26" s="1" t="s">
        <v>6247</v>
      </c>
      <c r="D26" s="1" t="s">
        <v>6240</v>
      </c>
      <c r="E26" s="1" t="s">
        <v>24758</v>
      </c>
      <c r="F26" s="1">
        <f>+Parametros[[#This Row],[id]]</f>
        <v>16</v>
      </c>
    </row>
    <row r="27" spans="1:6" x14ac:dyDescent="0.25">
      <c r="A27">
        <v>17</v>
      </c>
      <c r="B27" s="1" t="s">
        <v>6248</v>
      </c>
      <c r="D27" s="1" t="s">
        <v>6240</v>
      </c>
      <c r="E27" s="1" t="s">
        <v>24759</v>
      </c>
      <c r="F27" s="1">
        <f>+Parametros[[#This Row],[id]]</f>
        <v>17</v>
      </c>
    </row>
    <row r="28" spans="1:6" x14ac:dyDescent="0.25">
      <c r="A28">
        <v>18</v>
      </c>
      <c r="B28" s="1" t="s">
        <v>6249</v>
      </c>
      <c r="D28" s="1" t="s">
        <v>6250</v>
      </c>
      <c r="E28" s="1" t="s">
        <v>24760</v>
      </c>
      <c r="F28" s="1">
        <f>+Parametros[[#This Row],[id]]</f>
        <v>18</v>
      </c>
    </row>
    <row r="29" spans="1:6" x14ac:dyDescent="0.25">
      <c r="A29">
        <v>19</v>
      </c>
      <c r="B29" s="1" t="s">
        <v>6251</v>
      </c>
      <c r="D29" s="1" t="s">
        <v>6240</v>
      </c>
      <c r="E29" s="1" t="s">
        <v>24761</v>
      </c>
      <c r="F29" s="1">
        <f>+Parametros[[#This Row],[id]]</f>
        <v>19</v>
      </c>
    </row>
    <row r="30" spans="1:6" x14ac:dyDescent="0.25">
      <c r="A30">
        <v>20</v>
      </c>
      <c r="B30" s="1" t="s">
        <v>6252</v>
      </c>
      <c r="D30" s="1" t="s">
        <v>6253</v>
      </c>
      <c r="E30" s="1" t="s">
        <v>24762</v>
      </c>
      <c r="F30" s="1">
        <f>+Parametros[[#This Row],[id]]</f>
        <v>20</v>
      </c>
    </row>
    <row r="31" spans="1:6" x14ac:dyDescent="0.25">
      <c r="A31">
        <v>21</v>
      </c>
      <c r="B31" s="1" t="s">
        <v>6254</v>
      </c>
      <c r="D31" s="1" t="s">
        <v>6228</v>
      </c>
      <c r="E31" s="1" t="s">
        <v>24763</v>
      </c>
      <c r="F31" s="1">
        <f>+Parametros[[#This Row],[id]]</f>
        <v>21</v>
      </c>
    </row>
    <row r="32" spans="1:6" x14ac:dyDescent="0.25">
      <c r="A32">
        <v>22</v>
      </c>
      <c r="B32" s="1" t="s">
        <v>6255</v>
      </c>
      <c r="D32" s="1" t="s">
        <v>6240</v>
      </c>
      <c r="E32" s="1" t="s">
        <v>24764</v>
      </c>
      <c r="F32" s="1">
        <f>+Parametros[[#This Row],[id]]</f>
        <v>22</v>
      </c>
    </row>
    <row r="33" spans="1:6" x14ac:dyDescent="0.25">
      <c r="A33">
        <v>23</v>
      </c>
      <c r="B33" s="1" t="s">
        <v>6256</v>
      </c>
      <c r="D33" s="1" t="s">
        <v>6240</v>
      </c>
      <c r="E33" s="1" t="s">
        <v>24765</v>
      </c>
      <c r="F33" s="1">
        <f>+Parametros[[#This Row],[id]]</f>
        <v>23</v>
      </c>
    </row>
    <row r="34" spans="1:6" x14ac:dyDescent="0.25">
      <c r="A34">
        <v>24</v>
      </c>
      <c r="B34" s="1" t="s">
        <v>6257</v>
      </c>
      <c r="D34" s="1" t="s">
        <v>6240</v>
      </c>
      <c r="E34" s="1" t="s">
        <v>24766</v>
      </c>
      <c r="F34" s="1">
        <f>+Parametros[[#This Row],[id]]</f>
        <v>24</v>
      </c>
    </row>
    <row r="35" spans="1:6" x14ac:dyDescent="0.25">
      <c r="A35">
        <v>25</v>
      </c>
      <c r="B35" s="1" t="s">
        <v>6258</v>
      </c>
      <c r="D35" s="1" t="s">
        <v>6259</v>
      </c>
      <c r="E35" s="1" t="s">
        <v>24767</v>
      </c>
      <c r="F35" s="1">
        <f>+Parametros[[#This Row],[id]]</f>
        <v>25</v>
      </c>
    </row>
    <row r="36" spans="1:6" x14ac:dyDescent="0.25">
      <c r="A36">
        <v>26</v>
      </c>
      <c r="B36" s="1" t="s">
        <v>6260</v>
      </c>
      <c r="D36" s="1" t="s">
        <v>23</v>
      </c>
      <c r="E36" s="1" t="s">
        <v>24768</v>
      </c>
      <c r="F36" s="1">
        <f>+Parametros[[#This Row],[id]]</f>
        <v>26</v>
      </c>
    </row>
    <row r="37" spans="1:6" x14ac:dyDescent="0.25">
      <c r="A37">
        <v>27</v>
      </c>
      <c r="B37" s="1" t="s">
        <v>6261</v>
      </c>
      <c r="D37" s="1" t="s">
        <v>6262</v>
      </c>
      <c r="E37" s="1" t="s">
        <v>24769</v>
      </c>
      <c r="F37" s="1">
        <f>+Parametros[[#This Row],[id]]</f>
        <v>27</v>
      </c>
    </row>
    <row r="38" spans="1:6" x14ac:dyDescent="0.25">
      <c r="A38">
        <v>28</v>
      </c>
      <c r="B38" s="1" t="s">
        <v>6263</v>
      </c>
      <c r="D38" s="1" t="s">
        <v>6264</v>
      </c>
      <c r="E38" s="1" t="s">
        <v>24770</v>
      </c>
      <c r="F38" s="1">
        <f>+Parametros[[#This Row],[id]]</f>
        <v>28</v>
      </c>
    </row>
    <row r="39" spans="1:6" x14ac:dyDescent="0.25">
      <c r="A39">
        <v>29</v>
      </c>
      <c r="B39" s="1" t="s">
        <v>6265</v>
      </c>
      <c r="D39" s="1" t="s">
        <v>6230</v>
      </c>
      <c r="E39" s="1" t="s">
        <v>24771</v>
      </c>
      <c r="F39" s="1">
        <f>+Parametros[[#This Row],[id]]</f>
        <v>29</v>
      </c>
    </row>
    <row r="40" spans="1:6" x14ac:dyDescent="0.25">
      <c r="A40">
        <v>30</v>
      </c>
      <c r="B40" s="1" t="s">
        <v>6266</v>
      </c>
      <c r="D40" s="1" t="s">
        <v>6253</v>
      </c>
      <c r="E40" s="1" t="s">
        <v>24772</v>
      </c>
      <c r="F40" s="1">
        <f>+Parametros[[#This Row],[id]]</f>
        <v>30</v>
      </c>
    </row>
    <row r="41" spans="1:6" x14ac:dyDescent="0.25">
      <c r="A41">
        <v>31</v>
      </c>
      <c r="B41" s="1" t="s">
        <v>6267</v>
      </c>
      <c r="D41" s="1" t="s">
        <v>6253</v>
      </c>
      <c r="E41" s="1" t="s">
        <v>24773</v>
      </c>
      <c r="F41" s="1">
        <f>+Parametros[[#This Row],[id]]</f>
        <v>31</v>
      </c>
    </row>
    <row r="42" spans="1:6" x14ac:dyDescent="0.25">
      <c r="A42">
        <v>32</v>
      </c>
      <c r="B42" s="1" t="s">
        <v>6268</v>
      </c>
      <c r="D42" s="1" t="s">
        <v>6228</v>
      </c>
      <c r="E42" s="1" t="s">
        <v>24774</v>
      </c>
      <c r="F42" s="1">
        <f>+Parametros[[#This Row],[id]]</f>
        <v>32</v>
      </c>
    </row>
    <row r="43" spans="1:6" x14ac:dyDescent="0.25">
      <c r="A43">
        <v>33</v>
      </c>
      <c r="B43" s="1" t="s">
        <v>6269</v>
      </c>
      <c r="D43" s="1" t="s">
        <v>23</v>
      </c>
      <c r="E43" s="1" t="s">
        <v>24775</v>
      </c>
      <c r="F43" s="1">
        <f>+Parametros[[#This Row],[id]]</f>
        <v>33</v>
      </c>
    </row>
    <row r="44" spans="1:6" x14ac:dyDescent="0.25">
      <c r="A44">
        <v>34</v>
      </c>
      <c r="B44" s="1" t="s">
        <v>6270</v>
      </c>
      <c r="D44" s="1" t="s">
        <v>23</v>
      </c>
      <c r="E44" s="1" t="s">
        <v>24776</v>
      </c>
      <c r="F44" s="1">
        <f>+Parametros[[#This Row],[id]]</f>
        <v>34</v>
      </c>
    </row>
    <row r="45" spans="1:6" x14ac:dyDescent="0.25">
      <c r="A45">
        <v>35</v>
      </c>
      <c r="B45" s="1" t="s">
        <v>6271</v>
      </c>
      <c r="D45" s="1" t="s">
        <v>6272</v>
      </c>
      <c r="E45" s="1" t="s">
        <v>24777</v>
      </c>
      <c r="F45" s="1">
        <f>+Parametros[[#This Row],[id]]</f>
        <v>35</v>
      </c>
    </row>
    <row r="46" spans="1:6" x14ac:dyDescent="0.25">
      <c r="A46">
        <v>36</v>
      </c>
      <c r="B46" s="1" t="s">
        <v>6273</v>
      </c>
      <c r="D46" s="1" t="s">
        <v>6230</v>
      </c>
      <c r="E46" s="1" t="s">
        <v>24778</v>
      </c>
      <c r="F46" s="1">
        <f>+Parametros[[#This Row],[id]]</f>
        <v>36</v>
      </c>
    </row>
    <row r="47" spans="1:6" x14ac:dyDescent="0.25">
      <c r="A47">
        <v>37</v>
      </c>
      <c r="B47" s="1" t="s">
        <v>6274</v>
      </c>
      <c r="D47" s="1" t="s">
        <v>23</v>
      </c>
      <c r="E47" s="1" t="s">
        <v>24779</v>
      </c>
      <c r="F47" s="1">
        <f>+Parametros[[#This Row],[id]]</f>
        <v>37</v>
      </c>
    </row>
    <row r="48" spans="1:6" x14ac:dyDescent="0.25">
      <c r="A48">
        <v>38</v>
      </c>
      <c r="B48" s="1" t="s">
        <v>6275</v>
      </c>
      <c r="D48" s="1" t="s">
        <v>6240</v>
      </c>
      <c r="E48" s="1" t="s">
        <v>24780</v>
      </c>
      <c r="F48" s="1">
        <f>+Parametros[[#This Row],[id]]</f>
        <v>38</v>
      </c>
    </row>
    <row r="49" spans="1:6" x14ac:dyDescent="0.25">
      <c r="A49">
        <v>39</v>
      </c>
      <c r="B49" s="1" t="s">
        <v>6276</v>
      </c>
      <c r="D49" s="1" t="s">
        <v>6240</v>
      </c>
      <c r="E49" s="1" t="s">
        <v>24781</v>
      </c>
      <c r="F49" s="1">
        <f>+Parametros[[#This Row],[id]]</f>
        <v>39</v>
      </c>
    </row>
    <row r="50" spans="1:6" x14ac:dyDescent="0.25">
      <c r="A50">
        <v>40</v>
      </c>
      <c r="B50" s="1" t="s">
        <v>6277</v>
      </c>
      <c r="D50" s="1" t="s">
        <v>23</v>
      </c>
      <c r="E50" s="1" t="s">
        <v>24782</v>
      </c>
      <c r="F50" s="1">
        <f>+Parametros[[#This Row],[id]]</f>
        <v>40</v>
      </c>
    </row>
    <row r="51" spans="1:6" x14ac:dyDescent="0.25">
      <c r="A51">
        <v>41</v>
      </c>
      <c r="B51" s="1" t="s">
        <v>6278</v>
      </c>
      <c r="D51" s="1" t="s">
        <v>6228</v>
      </c>
      <c r="E51" s="1" t="s">
        <v>24783</v>
      </c>
      <c r="F51" s="1">
        <f>+Parametros[[#This Row],[id]]</f>
        <v>41</v>
      </c>
    </row>
    <row r="52" spans="1:6" x14ac:dyDescent="0.25">
      <c r="A52">
        <v>42</v>
      </c>
      <c r="B52" s="1" t="s">
        <v>6279</v>
      </c>
      <c r="D52" s="1" t="s">
        <v>6228</v>
      </c>
      <c r="E52" s="1" t="s">
        <v>24784</v>
      </c>
      <c r="F52" s="1">
        <f>+Parametros[[#This Row],[id]]</f>
        <v>42</v>
      </c>
    </row>
    <row r="53" spans="1:6" x14ac:dyDescent="0.25">
      <c r="A53">
        <v>43</v>
      </c>
      <c r="B53" s="1" t="s">
        <v>6280</v>
      </c>
      <c r="D53" s="1" t="s">
        <v>6272</v>
      </c>
      <c r="E53" s="1" t="s">
        <v>24785</v>
      </c>
      <c r="F53" s="1">
        <f>+Parametros[[#This Row],[id]]</f>
        <v>43</v>
      </c>
    </row>
    <row r="54" spans="1:6" x14ac:dyDescent="0.25">
      <c r="A54">
        <v>44</v>
      </c>
      <c r="B54" s="1" t="s">
        <v>6281</v>
      </c>
      <c r="D54" s="1" t="s">
        <v>6240</v>
      </c>
      <c r="E54" s="1" t="s">
        <v>24786</v>
      </c>
      <c r="F54" s="1">
        <f>+Parametros[[#This Row],[id]]</f>
        <v>44</v>
      </c>
    </row>
    <row r="55" spans="1:6" x14ac:dyDescent="0.25">
      <c r="A55">
        <v>45</v>
      </c>
      <c r="B55" s="1" t="s">
        <v>6282</v>
      </c>
      <c r="D55" s="1" t="s">
        <v>23</v>
      </c>
      <c r="E55" s="1" t="s">
        <v>24787</v>
      </c>
      <c r="F55" s="1">
        <f>+Parametros[[#This Row],[id]]</f>
        <v>45</v>
      </c>
    </row>
    <row r="56" spans="1:6" x14ac:dyDescent="0.25">
      <c r="A56">
        <v>46</v>
      </c>
      <c r="B56" s="1" t="s">
        <v>6283</v>
      </c>
      <c r="D56" s="1" t="s">
        <v>6284</v>
      </c>
      <c r="E56" s="1" t="s">
        <v>24788</v>
      </c>
      <c r="F56" s="1">
        <f>+Parametros[[#This Row],[id]]</f>
        <v>46</v>
      </c>
    </row>
    <row r="57" spans="1:6" x14ac:dyDescent="0.25">
      <c r="A57">
        <v>47</v>
      </c>
      <c r="B57" s="1" t="s">
        <v>6285</v>
      </c>
      <c r="D57" s="1" t="s">
        <v>6284</v>
      </c>
      <c r="E57" s="1" t="s">
        <v>24789</v>
      </c>
      <c r="F57" s="1">
        <f>+Parametros[[#This Row],[id]]</f>
        <v>47</v>
      </c>
    </row>
    <row r="58" spans="1:6" x14ac:dyDescent="0.25">
      <c r="A58">
        <v>48</v>
      </c>
      <c r="B58" s="1" t="s">
        <v>6286</v>
      </c>
      <c r="D58" s="1" t="s">
        <v>6287</v>
      </c>
      <c r="E58" s="1" t="s">
        <v>24790</v>
      </c>
      <c r="F58" s="1">
        <f>+Parametros[[#This Row],[id]]</f>
        <v>48</v>
      </c>
    </row>
    <row r="59" spans="1:6" x14ac:dyDescent="0.25">
      <c r="A59">
        <v>49</v>
      </c>
      <c r="B59" s="1" t="s">
        <v>6288</v>
      </c>
      <c r="D59" s="1" t="s">
        <v>6240</v>
      </c>
      <c r="E59" s="1" t="s">
        <v>24791</v>
      </c>
      <c r="F59" s="1">
        <f>+Parametros[[#This Row],[id]]</f>
        <v>49</v>
      </c>
    </row>
    <row r="60" spans="1:6" x14ac:dyDescent="0.25">
      <c r="A60">
        <v>50</v>
      </c>
      <c r="B60" s="1" t="s">
        <v>6289</v>
      </c>
      <c r="D60" s="1" t="s">
        <v>23</v>
      </c>
      <c r="E60" s="1" t="s">
        <v>24792</v>
      </c>
      <c r="F60" s="1">
        <f>+Parametros[[#This Row],[id]]</f>
        <v>50</v>
      </c>
    </row>
    <row r="61" spans="1:6" x14ac:dyDescent="0.25">
      <c r="A61">
        <v>51</v>
      </c>
      <c r="B61" s="1" t="s">
        <v>6290</v>
      </c>
      <c r="D61" s="1" t="s">
        <v>23</v>
      </c>
      <c r="E61" s="1" t="s">
        <v>24793</v>
      </c>
      <c r="F61" s="1">
        <f>+Parametros[[#This Row],[id]]</f>
        <v>51</v>
      </c>
    </row>
    <row r="62" spans="1:6" x14ac:dyDescent="0.25">
      <c r="A62">
        <v>52</v>
      </c>
      <c r="B62" s="1" t="s">
        <v>6291</v>
      </c>
      <c r="D62" s="1" t="s">
        <v>6240</v>
      </c>
      <c r="E62" s="1" t="s">
        <v>24794</v>
      </c>
      <c r="F62" s="1">
        <f>+Parametros[[#This Row],[id]]</f>
        <v>52</v>
      </c>
    </row>
    <row r="63" spans="1:6" x14ac:dyDescent="0.25">
      <c r="A63">
        <v>53</v>
      </c>
      <c r="B63" s="1" t="s">
        <v>6292</v>
      </c>
      <c r="D63" s="1" t="s">
        <v>6272</v>
      </c>
      <c r="E63" s="1" t="s">
        <v>24795</v>
      </c>
      <c r="F63" s="1">
        <f>+Parametros[[#This Row],[id]]</f>
        <v>53</v>
      </c>
    </row>
    <row r="64" spans="1:6" x14ac:dyDescent="0.25">
      <c r="A64">
        <v>54</v>
      </c>
      <c r="B64" s="1" t="s">
        <v>6293</v>
      </c>
      <c r="D64" s="1" t="s">
        <v>6287</v>
      </c>
      <c r="E64" s="1" t="s">
        <v>24796</v>
      </c>
      <c r="F64" s="1">
        <f>+Parametros[[#This Row],[id]]</f>
        <v>54</v>
      </c>
    </row>
    <row r="65" spans="1:6" x14ac:dyDescent="0.25">
      <c r="A65">
        <v>55</v>
      </c>
      <c r="B65" s="1" t="s">
        <v>6294</v>
      </c>
      <c r="D65" s="1" t="s">
        <v>6284</v>
      </c>
      <c r="E65" s="1" t="s">
        <v>24797</v>
      </c>
      <c r="F65" s="1">
        <f>+Parametros[[#This Row],[id]]</f>
        <v>55</v>
      </c>
    </row>
    <row r="66" spans="1:6" x14ac:dyDescent="0.25">
      <c r="A66">
        <v>56</v>
      </c>
      <c r="B66" s="1" t="s">
        <v>6295</v>
      </c>
      <c r="D66" s="1" t="s">
        <v>6230</v>
      </c>
      <c r="E66" s="1" t="s">
        <v>24798</v>
      </c>
      <c r="F66" s="1">
        <f>+Parametros[[#This Row],[id]]</f>
        <v>56</v>
      </c>
    </row>
    <row r="67" spans="1:6" x14ac:dyDescent="0.25">
      <c r="A67">
        <v>57</v>
      </c>
      <c r="B67" s="1" t="s">
        <v>6296</v>
      </c>
      <c r="D67" s="1" t="s">
        <v>3375</v>
      </c>
      <c r="E67" s="1" t="s">
        <v>24799</v>
      </c>
      <c r="F67" s="1">
        <f>+Parametros[[#This Row],[id]]</f>
        <v>57</v>
      </c>
    </row>
    <row r="68" spans="1:6" x14ac:dyDescent="0.25">
      <c r="A68">
        <v>58</v>
      </c>
      <c r="B68" s="1" t="s">
        <v>6297</v>
      </c>
      <c r="D68" s="1" t="s">
        <v>23</v>
      </c>
      <c r="E68" s="1" t="s">
        <v>24800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24801</v>
      </c>
      <c r="F69" s="1">
        <f>+Parametros[[#This Row],[id]]</f>
        <v>59</v>
      </c>
    </row>
    <row r="70" spans="1:6" x14ac:dyDescent="0.25">
      <c r="A70">
        <v>60</v>
      </c>
      <c r="B70" s="1" t="s">
        <v>6298</v>
      </c>
      <c r="D70" s="1" t="s">
        <v>3375</v>
      </c>
      <c r="E70" s="1" t="s">
        <v>24802</v>
      </c>
      <c r="F70" s="1">
        <f>+Parametros[[#This Row],[id]]</f>
        <v>60</v>
      </c>
    </row>
    <row r="71" spans="1:6" x14ac:dyDescent="0.25">
      <c r="A71">
        <v>61</v>
      </c>
      <c r="B71" s="1" t="s">
        <v>6299</v>
      </c>
      <c r="D71" s="1" t="s">
        <v>23</v>
      </c>
      <c r="E71" s="1" t="s">
        <v>24803</v>
      </c>
      <c r="F71" s="1">
        <f>+Parametros[[#This Row],[id]]</f>
        <v>61</v>
      </c>
    </row>
    <row r="72" spans="1:6" x14ac:dyDescent="0.25">
      <c r="A72">
        <v>62</v>
      </c>
      <c r="B72" s="1" t="s">
        <v>6300</v>
      </c>
      <c r="D72" s="1" t="s">
        <v>6232</v>
      </c>
      <c r="E72" s="1" t="s">
        <v>24804</v>
      </c>
      <c r="F72" s="1">
        <f>+Parametros[[#This Row],[id]]</f>
        <v>62</v>
      </c>
    </row>
    <row r="73" spans="1:6" x14ac:dyDescent="0.25">
      <c r="A73">
        <v>63</v>
      </c>
      <c r="B73" s="1" t="s">
        <v>6301</v>
      </c>
      <c r="D73" s="1" t="s">
        <v>6240</v>
      </c>
      <c r="E73" s="1" t="s">
        <v>24805</v>
      </c>
      <c r="F73" s="1">
        <f>+Parametros[[#This Row],[id]]</f>
        <v>63</v>
      </c>
    </row>
    <row r="74" spans="1:6" x14ac:dyDescent="0.25">
      <c r="A74">
        <v>64</v>
      </c>
      <c r="B74" s="1" t="s">
        <v>6302</v>
      </c>
      <c r="D74" s="1" t="s">
        <v>6284</v>
      </c>
      <c r="E74" s="1" t="s">
        <v>24806</v>
      </c>
      <c r="F74" s="1">
        <f>+Parametros[[#This Row],[id]]</f>
        <v>64</v>
      </c>
    </row>
    <row r="75" spans="1:6" x14ac:dyDescent="0.25">
      <c r="A75">
        <v>65</v>
      </c>
      <c r="B75" s="1" t="s">
        <v>6303</v>
      </c>
      <c r="D75" s="1" t="s">
        <v>6230</v>
      </c>
      <c r="E75" s="1" t="s">
        <v>24807</v>
      </c>
      <c r="F75" s="1">
        <f>+Parametros[[#This Row],[id]]</f>
        <v>65</v>
      </c>
    </row>
    <row r="76" spans="1:6" x14ac:dyDescent="0.25">
      <c r="A76">
        <v>66</v>
      </c>
      <c r="B76" s="1" t="s">
        <v>6304</v>
      </c>
      <c r="D76" s="1" t="s">
        <v>23</v>
      </c>
      <c r="E76" s="1" t="s">
        <v>24808</v>
      </c>
      <c r="F76" s="1">
        <f>+Parametros[[#This Row],[id]]</f>
        <v>66</v>
      </c>
    </row>
    <row r="77" spans="1:6" x14ac:dyDescent="0.25">
      <c r="A77">
        <v>67</v>
      </c>
      <c r="B77" s="1" t="s">
        <v>6305</v>
      </c>
      <c r="D77" s="1" t="s">
        <v>6284</v>
      </c>
      <c r="E77" s="1" t="s">
        <v>24809</v>
      </c>
      <c r="F77" s="1">
        <f>+Parametros[[#This Row],[id]]</f>
        <v>67</v>
      </c>
    </row>
    <row r="78" spans="1:6" x14ac:dyDescent="0.25">
      <c r="A78">
        <v>68</v>
      </c>
      <c r="B78" s="1" t="s">
        <v>6306</v>
      </c>
      <c r="D78" s="1" t="s">
        <v>6232</v>
      </c>
      <c r="E78" s="1" t="s">
        <v>24810</v>
      </c>
      <c r="F78" s="1">
        <f>+Parametros[[#This Row],[id]]</f>
        <v>68</v>
      </c>
    </row>
    <row r="79" spans="1:6" x14ac:dyDescent="0.25">
      <c r="A79">
        <v>69</v>
      </c>
      <c r="B79" s="1" t="s">
        <v>6307</v>
      </c>
      <c r="D79" s="1" t="s">
        <v>23</v>
      </c>
      <c r="E79" s="1" t="s">
        <v>24811</v>
      </c>
      <c r="F79" s="1">
        <f>+Parametros[[#This Row],[id]]</f>
        <v>69</v>
      </c>
    </row>
    <row r="80" spans="1:6" x14ac:dyDescent="0.25">
      <c r="A80">
        <v>70</v>
      </c>
      <c r="B80" s="1" t="s">
        <v>6308</v>
      </c>
      <c r="D80" s="1" t="s">
        <v>6287</v>
      </c>
      <c r="E80" s="1" t="s">
        <v>24812</v>
      </c>
      <c r="F80" s="1">
        <f>+Parametros[[#This Row],[id]]</f>
        <v>70</v>
      </c>
    </row>
    <row r="81" spans="1:6" x14ac:dyDescent="0.25">
      <c r="A81">
        <v>71</v>
      </c>
      <c r="B81" s="1" t="s">
        <v>6309</v>
      </c>
      <c r="D81" s="1" t="s">
        <v>6230</v>
      </c>
      <c r="E81" s="1" t="s">
        <v>24813</v>
      </c>
      <c r="F81" s="1">
        <f>+Parametros[[#This Row],[id]]</f>
        <v>71</v>
      </c>
    </row>
    <row r="82" spans="1:6" x14ac:dyDescent="0.25">
      <c r="A82">
        <v>72</v>
      </c>
      <c r="B82" s="1" t="s">
        <v>6310</v>
      </c>
      <c r="D82" s="1" t="s">
        <v>6240</v>
      </c>
      <c r="E82" s="1" t="s">
        <v>24814</v>
      </c>
      <c r="F82" s="1">
        <f>+Parametros[[#This Row],[id]]</f>
        <v>72</v>
      </c>
    </row>
    <row r="83" spans="1:6" x14ac:dyDescent="0.25">
      <c r="A83">
        <v>73</v>
      </c>
      <c r="B83" s="1" t="s">
        <v>6311</v>
      </c>
      <c r="D83" s="1" t="s">
        <v>6272</v>
      </c>
      <c r="E83" s="1" t="s">
        <v>24815</v>
      </c>
      <c r="F83" s="1">
        <f>+Parametros[[#This Row],[id]]</f>
        <v>73</v>
      </c>
    </row>
    <row r="84" spans="1:6" x14ac:dyDescent="0.25">
      <c r="A84">
        <v>74</v>
      </c>
      <c r="B84" s="1" t="s">
        <v>6312</v>
      </c>
      <c r="D84" s="1" t="s">
        <v>23</v>
      </c>
      <c r="E84" s="1" t="s">
        <v>24816</v>
      </c>
      <c r="F84" s="1">
        <f>+Parametros[[#This Row],[id]]</f>
        <v>74</v>
      </c>
    </row>
    <row r="85" spans="1:6" x14ac:dyDescent="0.25">
      <c r="A85">
        <v>75</v>
      </c>
      <c r="B85" s="1" t="s">
        <v>6313</v>
      </c>
      <c r="D85" s="1" t="s">
        <v>6232</v>
      </c>
      <c r="E85" s="1" t="s">
        <v>24817</v>
      </c>
      <c r="F85" s="1">
        <f>+Parametros[[#This Row],[id]]</f>
        <v>75</v>
      </c>
    </row>
    <row r="86" spans="1:6" x14ac:dyDescent="0.25">
      <c r="A86">
        <v>76</v>
      </c>
      <c r="B86" s="1" t="s">
        <v>6314</v>
      </c>
      <c r="D86" s="1" t="s">
        <v>23</v>
      </c>
      <c r="E86" s="1" t="s">
        <v>24818</v>
      </c>
      <c r="F86" s="1">
        <f>+Parametros[[#This Row],[id]]</f>
        <v>76</v>
      </c>
    </row>
    <row r="87" spans="1:6" x14ac:dyDescent="0.25">
      <c r="A87">
        <v>77</v>
      </c>
      <c r="B87" s="1" t="s">
        <v>6315</v>
      </c>
      <c r="D87" s="1" t="s">
        <v>6230</v>
      </c>
      <c r="E87" s="1" t="s">
        <v>24819</v>
      </c>
      <c r="F87" s="1">
        <f>+Parametros[[#This Row],[id]]</f>
        <v>77</v>
      </c>
    </row>
    <row r="88" spans="1:6" x14ac:dyDescent="0.25">
      <c r="A88">
        <v>78</v>
      </c>
      <c r="B88" s="1" t="s">
        <v>6316</v>
      </c>
      <c r="D88" s="1" t="s">
        <v>23</v>
      </c>
      <c r="E88" s="1" t="s">
        <v>24820</v>
      </c>
      <c r="F88" s="1">
        <f>+Parametros[[#This Row],[id]]</f>
        <v>78</v>
      </c>
    </row>
    <row r="89" spans="1:6" x14ac:dyDescent="0.25">
      <c r="A89">
        <v>79</v>
      </c>
      <c r="B89" s="1" t="s">
        <v>6317</v>
      </c>
      <c r="D89" s="1" t="s">
        <v>6240</v>
      </c>
      <c r="E89" s="1" t="s">
        <v>24821</v>
      </c>
      <c r="F89" s="1">
        <f>+Parametros[[#This Row],[id]]</f>
        <v>79</v>
      </c>
    </row>
    <row r="90" spans="1:6" x14ac:dyDescent="0.25">
      <c r="A90">
        <v>80</v>
      </c>
      <c r="B90" s="1" t="s">
        <v>6318</v>
      </c>
      <c r="D90" s="1" t="s">
        <v>23</v>
      </c>
      <c r="E90" s="1" t="s">
        <v>24822</v>
      </c>
      <c r="F90" s="1">
        <f>+Parametros[[#This Row],[id]]</f>
        <v>80</v>
      </c>
    </row>
    <row r="91" spans="1:6" x14ac:dyDescent="0.25">
      <c r="A91">
        <v>81</v>
      </c>
      <c r="B91" s="1" t="s">
        <v>6319</v>
      </c>
      <c r="D91" s="1" t="s">
        <v>23</v>
      </c>
      <c r="E91" s="1" t="s">
        <v>24823</v>
      </c>
      <c r="F91" s="1">
        <f>+Parametros[[#This Row],[id]]</f>
        <v>81</v>
      </c>
    </row>
    <row r="92" spans="1:6" x14ac:dyDescent="0.25">
      <c r="A92">
        <v>82</v>
      </c>
      <c r="B92" s="1" t="s">
        <v>6320</v>
      </c>
      <c r="D92" s="1" t="s">
        <v>6272</v>
      </c>
      <c r="E92" s="1" t="s">
        <v>24824</v>
      </c>
      <c r="F92" s="1">
        <f>+Parametros[[#This Row],[id]]</f>
        <v>82</v>
      </c>
    </row>
    <row r="93" spans="1:6" x14ac:dyDescent="0.25">
      <c r="A93">
        <v>83</v>
      </c>
      <c r="B93" s="1" t="s">
        <v>6321</v>
      </c>
      <c r="D93" s="1" t="s">
        <v>23</v>
      </c>
      <c r="E93" s="1" t="s">
        <v>24825</v>
      </c>
      <c r="F93" s="1">
        <f>+Parametros[[#This Row],[id]]</f>
        <v>83</v>
      </c>
    </row>
    <row r="94" spans="1:6" x14ac:dyDescent="0.25">
      <c r="A94">
        <v>84</v>
      </c>
      <c r="B94" s="1" t="s">
        <v>6322</v>
      </c>
      <c r="D94" s="1" t="s">
        <v>6287</v>
      </c>
      <c r="E94" s="1" t="s">
        <v>24826</v>
      </c>
      <c r="F94" s="1">
        <f>+Parametros[[#This Row],[id]]</f>
        <v>84</v>
      </c>
    </row>
    <row r="95" spans="1:6" x14ac:dyDescent="0.25">
      <c r="A95">
        <v>85</v>
      </c>
      <c r="B95" s="1" t="s">
        <v>6323</v>
      </c>
      <c r="D95" s="1" t="s">
        <v>3375</v>
      </c>
      <c r="E95" s="1" t="s">
        <v>24827</v>
      </c>
      <c r="F95" s="1">
        <f>+Parametros[[#This Row],[id]]</f>
        <v>85</v>
      </c>
    </row>
    <row r="96" spans="1:6" x14ac:dyDescent="0.25">
      <c r="A96">
        <v>86</v>
      </c>
      <c r="B96" s="1" t="s">
        <v>6324</v>
      </c>
      <c r="D96" s="1" t="s">
        <v>23</v>
      </c>
      <c r="E96" s="1" t="s">
        <v>24828</v>
      </c>
      <c r="F96" s="1">
        <f>+Parametros[[#This Row],[id]]</f>
        <v>86</v>
      </c>
    </row>
    <row r="97" spans="1:6" x14ac:dyDescent="0.25">
      <c r="A97">
        <v>110</v>
      </c>
      <c r="B97" s="1" t="s">
        <v>24852</v>
      </c>
      <c r="D97" s="1" t="s">
        <v>6240</v>
      </c>
      <c r="E97" s="1" t="s">
        <v>24853</v>
      </c>
      <c r="F97" s="1">
        <f>+Parametros[[#This Row],[id]]</f>
        <v>110</v>
      </c>
    </row>
    <row r="98" spans="1:6" x14ac:dyDescent="0.25">
      <c r="A98">
        <v>87</v>
      </c>
      <c r="B98" s="1" t="s">
        <v>6325</v>
      </c>
      <c r="D98" s="1" t="s">
        <v>23</v>
      </c>
      <c r="E98" s="1" t="s">
        <v>24829</v>
      </c>
      <c r="F98" s="1">
        <f>+Parametros[[#This Row],[id]]</f>
        <v>87</v>
      </c>
    </row>
    <row r="99" spans="1:6" x14ac:dyDescent="0.25">
      <c r="A99">
        <v>88</v>
      </c>
      <c r="B99" s="1" t="s">
        <v>6326</v>
      </c>
      <c r="D99" s="1" t="s">
        <v>6250</v>
      </c>
      <c r="E99" s="1" t="s">
        <v>24830</v>
      </c>
      <c r="F99" s="1">
        <f>+Parametros[[#This Row],[id]]</f>
        <v>88</v>
      </c>
    </row>
    <row r="100" spans="1:6" x14ac:dyDescent="0.25">
      <c r="A100">
        <v>89</v>
      </c>
      <c r="B100" s="1" t="s">
        <v>6327</v>
      </c>
      <c r="D100" s="1" t="s">
        <v>6287</v>
      </c>
      <c r="E100" s="1" t="s">
        <v>24831</v>
      </c>
      <c r="F100" s="1">
        <f>+Parametros[[#This Row],[id]]</f>
        <v>89</v>
      </c>
    </row>
    <row r="101" spans="1:6" x14ac:dyDescent="0.25">
      <c r="A101">
        <v>90</v>
      </c>
      <c r="B101" s="1" t="s">
        <v>6328</v>
      </c>
      <c r="D101" s="1" t="s">
        <v>6237</v>
      </c>
      <c r="E101" s="1" t="s">
        <v>24832</v>
      </c>
      <c r="F101" s="1">
        <f>+Parametros[[#This Row],[id]]</f>
        <v>90</v>
      </c>
    </row>
    <row r="102" spans="1:6" x14ac:dyDescent="0.25">
      <c r="A102">
        <v>91</v>
      </c>
      <c r="B102" s="1" t="s">
        <v>6329</v>
      </c>
      <c r="D102" s="1" t="s">
        <v>6230</v>
      </c>
      <c r="E102" s="1" t="s">
        <v>24833</v>
      </c>
      <c r="F102" s="1">
        <f>+Parametros[[#This Row],[id]]</f>
        <v>91</v>
      </c>
    </row>
    <row r="103" spans="1:6" x14ac:dyDescent="0.25">
      <c r="A103">
        <v>92</v>
      </c>
      <c r="B103" s="1" t="s">
        <v>6330</v>
      </c>
      <c r="D103" s="1" t="s">
        <v>23</v>
      </c>
      <c r="E103" s="1" t="s">
        <v>24834</v>
      </c>
      <c r="F103" s="1">
        <f>+Parametros[[#This Row],[id]]</f>
        <v>92</v>
      </c>
    </row>
    <row r="104" spans="1:6" x14ac:dyDescent="0.25">
      <c r="A104">
        <v>93</v>
      </c>
      <c r="B104" s="1" t="s">
        <v>6331</v>
      </c>
      <c r="D104" s="1" t="s">
        <v>6230</v>
      </c>
      <c r="E104" s="1" t="s">
        <v>24835</v>
      </c>
      <c r="F104" s="1">
        <f>+Parametros[[#This Row],[id]]</f>
        <v>93</v>
      </c>
    </row>
    <row r="105" spans="1:6" x14ac:dyDescent="0.25">
      <c r="A105">
        <v>94</v>
      </c>
      <c r="B105" s="1" t="s">
        <v>6332</v>
      </c>
      <c r="D105" s="1" t="s">
        <v>6253</v>
      </c>
      <c r="E105" s="1" t="s">
        <v>24836</v>
      </c>
      <c r="F105" s="1">
        <f>+Parametros[[#This Row],[id]]</f>
        <v>94</v>
      </c>
    </row>
    <row r="106" spans="1:6" x14ac:dyDescent="0.25">
      <c r="A106">
        <v>96</v>
      </c>
      <c r="B106" s="1" t="s">
        <v>6334</v>
      </c>
      <c r="D106" s="1" t="s">
        <v>23</v>
      </c>
      <c r="E106" s="1" t="s">
        <v>24838</v>
      </c>
      <c r="F106" s="1">
        <f>+Parametros[[#This Row],[id]]</f>
        <v>96</v>
      </c>
    </row>
    <row r="107" spans="1:6" x14ac:dyDescent="0.25">
      <c r="A107">
        <v>95</v>
      </c>
      <c r="B107" s="1" t="s">
        <v>6333</v>
      </c>
      <c r="D107" s="1" t="s">
        <v>23</v>
      </c>
      <c r="E107" s="1" t="s">
        <v>24837</v>
      </c>
      <c r="F107" s="1">
        <f>+Parametros[[#This Row],[id]]</f>
        <v>95</v>
      </c>
    </row>
    <row r="108" spans="1:6" x14ac:dyDescent="0.25">
      <c r="A108">
        <v>97</v>
      </c>
      <c r="B108" s="1" t="s">
        <v>6335</v>
      </c>
      <c r="D108" s="1" t="s">
        <v>6250</v>
      </c>
      <c r="E108" s="1" t="s">
        <v>24839</v>
      </c>
      <c r="F108" s="1">
        <f>+Parametros[[#This Row],[id]]</f>
        <v>97</v>
      </c>
    </row>
    <row r="109" spans="1:6" x14ac:dyDescent="0.25">
      <c r="A109">
        <v>98</v>
      </c>
      <c r="B109" s="1" t="s">
        <v>6336</v>
      </c>
      <c r="D109" s="1" t="s">
        <v>6240</v>
      </c>
      <c r="E109" s="1" t="s">
        <v>24840</v>
      </c>
      <c r="F109" s="1">
        <f>+Parametros[[#This Row],[id]]</f>
        <v>98</v>
      </c>
    </row>
    <row r="110" spans="1:6" x14ac:dyDescent="0.25">
      <c r="A110">
        <v>99</v>
      </c>
      <c r="B110" s="1" t="s">
        <v>6337</v>
      </c>
      <c r="D110" s="1" t="s">
        <v>6240</v>
      </c>
      <c r="E110" s="1" t="s">
        <v>24841</v>
      </c>
      <c r="F110" s="1">
        <f>+Parametros[[#This Row],[id]]</f>
        <v>99</v>
      </c>
    </row>
    <row r="111" spans="1:6" x14ac:dyDescent="0.25">
      <c r="A111">
        <v>100</v>
      </c>
      <c r="B111" s="1" t="s">
        <v>6250</v>
      </c>
      <c r="D111" s="1" t="s">
        <v>6250</v>
      </c>
      <c r="E111" s="1" t="s">
        <v>24842</v>
      </c>
      <c r="F111" s="1">
        <f>+Parametros[[#This Row],[id]]</f>
        <v>100</v>
      </c>
    </row>
    <row r="112" spans="1:6" x14ac:dyDescent="0.25">
      <c r="A112">
        <v>101</v>
      </c>
      <c r="B112" s="1" t="s">
        <v>6338</v>
      </c>
      <c r="D112" s="1" t="s">
        <v>6228</v>
      </c>
      <c r="E112" s="1" t="s">
        <v>24843</v>
      </c>
      <c r="F112" s="1">
        <f>+Parametros[[#This Row],[id]]</f>
        <v>101</v>
      </c>
    </row>
    <row r="113" spans="1:6" x14ac:dyDescent="0.25">
      <c r="A113">
        <v>102</v>
      </c>
      <c r="B113" s="1" t="s">
        <v>6339</v>
      </c>
      <c r="D113" s="1" t="s">
        <v>6287</v>
      </c>
      <c r="E113" s="1" t="s">
        <v>24844</v>
      </c>
      <c r="F113" s="1">
        <f>+Parametros[[#This Row],[id]]</f>
        <v>102</v>
      </c>
    </row>
    <row r="114" spans="1:6" x14ac:dyDescent="0.25">
      <c r="A114">
        <v>103</v>
      </c>
      <c r="B114" s="1" t="s">
        <v>6340</v>
      </c>
      <c r="D114" s="1" t="s">
        <v>6262</v>
      </c>
      <c r="E114" s="1" t="s">
        <v>24845</v>
      </c>
      <c r="F114" s="1">
        <f>+Parametros[[#This Row],[id]]</f>
        <v>103</v>
      </c>
    </row>
    <row r="115" spans="1:6" x14ac:dyDescent="0.25">
      <c r="A115">
        <v>104</v>
      </c>
      <c r="B115" s="1" t="s">
        <v>6341</v>
      </c>
      <c r="D115" s="1" t="s">
        <v>23</v>
      </c>
      <c r="E115" s="1" t="s">
        <v>24846</v>
      </c>
      <c r="F115" s="1">
        <f>+Parametros[[#This Row],[id]]</f>
        <v>104</v>
      </c>
    </row>
    <row r="116" spans="1:6" x14ac:dyDescent="0.25">
      <c r="A116">
        <v>105</v>
      </c>
      <c r="B116" s="1" t="s">
        <v>6342</v>
      </c>
      <c r="D116" s="1" t="s">
        <v>6230</v>
      </c>
      <c r="E116" s="1" t="s">
        <v>24847</v>
      </c>
      <c r="F116" s="1">
        <f>+Parametros[[#This Row],[id]]</f>
        <v>105</v>
      </c>
    </row>
    <row r="117" spans="1:6" x14ac:dyDescent="0.25">
      <c r="A117">
        <v>106</v>
      </c>
      <c r="B117" s="1" t="s">
        <v>6343</v>
      </c>
      <c r="D117" s="1" t="s">
        <v>6240</v>
      </c>
      <c r="E117" s="1" t="s">
        <v>24848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6230</v>
      </c>
      <c r="E118" s="1" t="s">
        <v>24849</v>
      </c>
      <c r="F118" s="1">
        <f>+Parametros[[#This Row],[id]]</f>
        <v>107</v>
      </c>
    </row>
    <row r="119" spans="1:6" x14ac:dyDescent="0.25">
      <c r="A119">
        <v>108</v>
      </c>
      <c r="B119" s="1" t="s">
        <v>6344</v>
      </c>
      <c r="D119" s="1" t="s">
        <v>6237</v>
      </c>
      <c r="E119" s="1" t="s">
        <v>24850</v>
      </c>
      <c r="F119" s="1">
        <f>+Parametros[[#This Row],[id]]</f>
        <v>108</v>
      </c>
    </row>
    <row r="120" spans="1:6" x14ac:dyDescent="0.25">
      <c r="A120">
        <v>109</v>
      </c>
      <c r="B120" s="1" t="s">
        <v>6345</v>
      </c>
      <c r="D120" s="1" t="s">
        <v>6237</v>
      </c>
      <c r="E120" s="1" t="s">
        <v>24851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7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2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2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2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2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2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2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2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2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2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2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2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2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2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2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2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2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2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2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2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2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2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2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2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2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2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2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2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2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2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2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2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2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2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2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2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2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2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2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2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2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2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2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2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2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2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2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2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2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2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2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2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2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2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2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2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2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2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2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2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2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2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2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2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2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2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2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2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2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2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2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2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2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2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2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2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2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2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2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2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2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2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2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2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2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2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2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2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2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2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2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2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2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2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2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2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2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2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2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2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2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2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2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2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2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2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2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2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2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2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2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2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2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2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2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2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2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2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2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2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2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2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2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2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2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2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2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2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2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2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2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2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2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2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2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2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2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2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2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2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2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2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2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2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2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2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2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2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2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2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2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2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2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2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2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2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2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2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2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2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2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2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2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2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2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2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2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2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2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2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2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2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2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2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2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2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2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2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2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2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2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2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2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2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2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2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2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2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2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2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2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2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2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2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2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2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2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2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2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2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2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2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2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2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2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2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2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2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2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2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2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2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2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2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2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2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2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2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2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2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2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2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2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2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2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2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2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2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2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2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2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2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2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2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2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2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2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2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2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2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2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2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2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2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2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2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2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2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2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2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2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2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2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2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2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2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2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2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2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2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2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2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2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2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2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2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2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2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2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2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2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2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2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2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2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2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2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2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2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2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2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2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2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2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2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2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2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2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2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2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2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2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2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2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2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2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2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2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2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2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2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2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2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2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2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2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2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2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2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2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2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2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2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2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2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2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2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2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2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2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2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2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2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2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2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2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2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2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2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2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2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2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2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2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2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2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2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2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2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2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2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2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2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2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2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2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2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2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2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2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2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2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2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2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2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2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2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2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2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2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2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2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2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2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2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2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2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2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2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2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2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2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2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2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2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2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2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2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2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2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2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2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2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2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2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2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2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2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2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2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2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2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2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2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2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2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2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2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2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2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2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2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2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2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2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2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2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2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2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2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2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2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2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2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2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2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2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2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2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2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2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2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2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2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2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2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2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2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2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2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2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2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2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2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2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2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2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2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2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2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2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2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2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2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2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2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2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2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2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2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2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2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2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2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2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2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2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2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2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2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2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2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2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2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2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2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2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2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2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2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2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2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2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2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2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2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2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2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2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2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2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2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2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2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2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2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2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2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2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2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2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2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2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2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2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2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2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2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2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2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2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2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2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2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2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2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2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2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2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2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2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2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2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2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2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2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2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2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2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2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2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2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2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2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2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2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2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2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2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2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2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2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2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2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2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2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2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2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2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2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2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2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2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2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2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2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2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2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2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2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2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2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2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2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2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2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2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2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2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2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2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2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2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2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2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2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2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2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2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2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2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2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2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2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2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2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2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2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2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2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2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2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2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2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2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2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2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2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2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2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2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2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2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2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2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2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2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2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2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2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2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2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2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2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2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2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2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2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2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2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2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2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2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2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2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2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2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2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2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2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2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2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2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2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2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2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2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2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2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2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2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2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2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2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2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2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2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2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2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2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2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2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2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2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2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2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2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2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2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2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2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2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2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2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2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2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2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2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2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2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2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2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2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2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2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2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2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2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2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2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2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2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2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2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2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2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2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2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2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2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2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2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2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2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2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2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2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2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2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2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2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2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2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2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2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2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2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2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2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2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2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2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2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2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2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2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2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2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2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2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2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2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2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2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2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2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2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2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2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2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2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2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2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2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2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2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2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2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2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2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2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2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2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2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2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2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2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2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2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2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2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2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2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2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2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2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2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2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2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2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2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2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2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2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2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2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2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2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2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2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2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2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2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2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2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2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2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2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2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2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2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2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2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2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2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2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2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2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2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2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2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2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2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2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2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2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2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2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2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2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2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2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2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2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2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2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2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2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2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2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2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2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2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2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2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2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2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2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2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2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2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2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2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2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2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2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2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2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2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2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2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2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2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2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2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2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2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2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2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2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2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2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2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2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2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2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2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2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2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2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2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2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2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2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2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2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2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2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2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2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2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2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2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2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2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2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2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2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2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2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2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2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2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2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2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2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2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2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2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2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2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2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2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2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2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2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2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2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2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2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2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2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2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2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2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2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2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2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2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2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2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2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2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2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2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2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2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2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2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2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2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2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2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2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2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2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2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2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2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2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2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2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2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2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2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2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2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2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2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2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2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2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2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2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2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2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2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2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2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2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2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2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2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2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2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2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2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2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2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2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2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2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2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2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2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2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2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2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2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2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2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2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2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2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2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2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2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2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2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2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2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2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2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2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2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2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2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2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2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2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2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2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2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2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2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2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2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2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2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2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2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2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2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2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2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2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2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2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2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2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2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2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2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2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2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2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2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2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2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2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2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2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2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2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2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2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2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2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2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2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2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2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2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2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2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2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2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2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2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2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2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2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2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2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2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2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24854</v>
      </c>
      <c r="H1768" s="1">
        <f>+Temporalidad[[#This Row],[ID]]</f>
        <v>1757</v>
      </c>
    </row>
    <row r="1769" spans="1:8" x14ac:dyDescent="0.25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24855</v>
      </c>
      <c r="H1769" s="1">
        <f>+Temporalidad[[#This Row],[ID]]</f>
        <v>1758</v>
      </c>
    </row>
    <row r="1770" spans="1:8" x14ac:dyDescent="0.25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24856</v>
      </c>
      <c r="H1770" s="1">
        <f>+Temporalidad[[#This Row],[ID]]</f>
        <v>1759</v>
      </c>
    </row>
    <row r="1771" spans="1:8" x14ac:dyDescent="0.25">
      <c r="A1771">
        <v>1760</v>
      </c>
      <c r="B1771" t="s">
        <v>24857</v>
      </c>
      <c r="C1771" s="1" t="s">
        <v>22378</v>
      </c>
      <c r="D1771" s="1" t="s">
        <v>24858</v>
      </c>
      <c r="E1771" s="2">
        <v>44333</v>
      </c>
      <c r="F1771" s="2">
        <v>44333</v>
      </c>
      <c r="G1771" s="1" t="s">
        <v>24859</v>
      </c>
      <c r="H1771" s="1">
        <f>+Temporalidad[[#This Row],[ID]]</f>
        <v>1760</v>
      </c>
    </row>
    <row r="1772" spans="1:8" x14ac:dyDescent="0.25">
      <c r="A1772">
        <v>1761</v>
      </c>
      <c r="B1772" t="s">
        <v>24860</v>
      </c>
      <c r="C1772" s="1" t="s">
        <v>22393</v>
      </c>
      <c r="D1772" s="1" t="s">
        <v>24861</v>
      </c>
      <c r="E1772" s="2">
        <v>44326</v>
      </c>
      <c r="F1772" s="2">
        <v>44333</v>
      </c>
      <c r="G1772" s="1" t="s">
        <v>24862</v>
      </c>
      <c r="H1772" s="1">
        <f>+Temporalidad[[#This Row],[ID]]</f>
        <v>1761</v>
      </c>
    </row>
    <row r="1773" spans="1:8" x14ac:dyDescent="0.25">
      <c r="A1773">
        <v>1762</v>
      </c>
      <c r="B1773" t="s">
        <v>24863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24864</v>
      </c>
      <c r="H1773" s="1">
        <f>+Temporalidad[[#This Row],[ID]]</f>
        <v>1762</v>
      </c>
    </row>
    <row r="1774" spans="1:8" x14ac:dyDescent="0.25">
      <c r="A1774">
        <v>1763</v>
      </c>
      <c r="B1774" t="s">
        <v>24865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24866</v>
      </c>
      <c r="H1774" s="1">
        <f>+Temporalidad[[#This Row],[ID]]</f>
        <v>1763</v>
      </c>
    </row>
    <row r="1775" spans="1:8" x14ac:dyDescent="0.25">
      <c r="A1775">
        <v>1764</v>
      </c>
      <c r="B1775" t="s">
        <v>24867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24868</v>
      </c>
      <c r="H1775" s="1">
        <f>+Temporalidad[[#This Row],[ID]]</f>
        <v>1764</v>
      </c>
    </row>
    <row r="1776" spans="1:8" x14ac:dyDescent="0.25">
      <c r="A1776">
        <v>1765</v>
      </c>
      <c r="B1776" t="s">
        <v>24869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24870</v>
      </c>
      <c r="H1776" s="1">
        <f>+Temporalidad[[#This Row],[ID]]</f>
        <v>1765</v>
      </c>
    </row>
    <row r="1777" spans="1:8" x14ac:dyDescent="0.25">
      <c r="A1777">
        <v>1766</v>
      </c>
      <c r="B1777" t="s">
        <v>24617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24871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11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24872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24873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24874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24875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24876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24877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24878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24879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24880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24881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24882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24883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24884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24885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24886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24887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24888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24889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24890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24891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24892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24893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24894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24895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24896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24897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24898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24899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24900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24901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24902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24903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24904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24905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24906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24907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24908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24909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24910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24911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24912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24913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24914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24915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24916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24917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24918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24919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24920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24921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24922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24923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24924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24925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24926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24927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24928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24929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24930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24931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24932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24933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24934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24935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24936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24937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24938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24939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24940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24941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24942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24943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24944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24945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24946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24947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24948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24949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24950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24951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24952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24953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24954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24955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24956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24957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24958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24959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24960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24961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24962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24963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24964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24965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24966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24967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24968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24969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24970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24971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24972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24973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24974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24975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24976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24977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24978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24979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24980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24981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24982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24983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24984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24985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24986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24987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24988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24989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24990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24991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24992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24993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24994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24995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24996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24997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24998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24999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25000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25001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25002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25003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25004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25005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25006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25007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25008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25009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25010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25011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25012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25013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25014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25015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25016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25017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25018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25019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25020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25021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25022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25023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25024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25025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25026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25027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25028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25029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25030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25031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25032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25033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25034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25035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25036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25037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25038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25039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25040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25041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25042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25043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25044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25045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25046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25047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25048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25049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25050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25051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25052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25053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25054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25055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25056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25057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25058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25059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25060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25061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25062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25063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25064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25065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25066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25067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25068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25069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25070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25071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25072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25073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25074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25075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25076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25077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25078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25079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25080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25081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25082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25083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25084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25085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25086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25087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25088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25089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25090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25091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25092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25093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25094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25095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25096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25097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25098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25099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25100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25101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25102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25103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25104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25105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25106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25107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25108</v>
      </c>
      <c r="I247" s="1">
        <f>+Territorio[[#This Row],[id]]</f>
        <v>237</v>
      </c>
    </row>
    <row r="248" spans="2:9" x14ac:dyDescent="0.2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25109</v>
      </c>
      <c r="I248" s="1">
        <f>+Territorio[[#This Row],[id]]</f>
        <v>238</v>
      </c>
    </row>
    <row r="249" spans="2:9" x14ac:dyDescent="0.2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25110</v>
      </c>
      <c r="I249" s="1">
        <f>+Territorio[[#This Row],[id]]</f>
        <v>239</v>
      </c>
    </row>
    <row r="250" spans="2:9" x14ac:dyDescent="0.2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25111</v>
      </c>
      <c r="I250" s="1">
        <f>+Territorio[[#This Row],[id]]</f>
        <v>240</v>
      </c>
    </row>
    <row r="251" spans="2:9" x14ac:dyDescent="0.2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25112</v>
      </c>
      <c r="I251" s="1">
        <f>+Territorio[[#This Row],[id]]</f>
        <v>241</v>
      </c>
    </row>
    <row r="252" spans="2:9" x14ac:dyDescent="0.2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25113</v>
      </c>
      <c r="I252" s="1">
        <f>+Territorio[[#This Row],[id]]</f>
        <v>242</v>
      </c>
    </row>
    <row r="253" spans="2:9" x14ac:dyDescent="0.2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25114</v>
      </c>
      <c r="I253" s="1">
        <f>+Territorio[[#This Row],[id]]</f>
        <v>243</v>
      </c>
    </row>
    <row r="254" spans="2:9" x14ac:dyDescent="0.2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25115</v>
      </c>
      <c r="I254" s="1">
        <f>+Territorio[[#This Row],[id]]</f>
        <v>244</v>
      </c>
    </row>
    <row r="255" spans="2:9" x14ac:dyDescent="0.2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25116</v>
      </c>
      <c r="I255" s="1">
        <f>+Territorio[[#This Row],[id]]</f>
        <v>245</v>
      </c>
    </row>
    <row r="256" spans="2:9" x14ac:dyDescent="0.2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25117</v>
      </c>
      <c r="I256" s="1">
        <f>+Territorio[[#This Row],[id]]</f>
        <v>246</v>
      </c>
    </row>
    <row r="257" spans="2:9" x14ac:dyDescent="0.2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25118</v>
      </c>
      <c r="I257" s="1">
        <f>+Territorio[[#This Row],[id]]</f>
        <v>247</v>
      </c>
    </row>
    <row r="258" spans="2:9" x14ac:dyDescent="0.2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25119</v>
      </c>
      <c r="I258" s="1">
        <f>+Territorio[[#This Row],[id]]</f>
        <v>248</v>
      </c>
    </row>
    <row r="259" spans="2:9" x14ac:dyDescent="0.2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25120</v>
      </c>
      <c r="I259" s="1">
        <f>+Territorio[[#This Row],[id]]</f>
        <v>249</v>
      </c>
    </row>
    <row r="260" spans="2:9" x14ac:dyDescent="0.2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25121</v>
      </c>
      <c r="I260" s="1">
        <f>+Territorio[[#This Row],[id]]</f>
        <v>250</v>
      </c>
    </row>
    <row r="261" spans="2:9" x14ac:dyDescent="0.2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25122</v>
      </c>
      <c r="I261" s="1">
        <f>+Territorio[[#This Row],[id]]</f>
        <v>251</v>
      </c>
    </row>
    <row r="262" spans="2:9" x14ac:dyDescent="0.2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25123</v>
      </c>
      <c r="I262" s="1">
        <f>+Territorio[[#This Row],[id]]</f>
        <v>252</v>
      </c>
    </row>
    <row r="263" spans="2:9" x14ac:dyDescent="0.2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25124</v>
      </c>
      <c r="I263" s="1">
        <f>+Territorio[[#This Row],[id]]</f>
        <v>253</v>
      </c>
    </row>
    <row r="264" spans="2:9" x14ac:dyDescent="0.2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25125</v>
      </c>
      <c r="I264" s="1">
        <f>+Territorio[[#This Row],[id]]</f>
        <v>254</v>
      </c>
    </row>
    <row r="265" spans="2:9" x14ac:dyDescent="0.2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25126</v>
      </c>
      <c r="I265" s="1">
        <f>+Territorio[[#This Row],[id]]</f>
        <v>255</v>
      </c>
    </row>
    <row r="266" spans="2:9" x14ac:dyDescent="0.2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25127</v>
      </c>
      <c r="I266" s="1">
        <f>+Territorio[[#This Row],[id]]</f>
        <v>256</v>
      </c>
    </row>
    <row r="267" spans="2:9" x14ac:dyDescent="0.2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25128</v>
      </c>
      <c r="I267" s="1">
        <f>+Territorio[[#This Row],[id]]</f>
        <v>257</v>
      </c>
    </row>
    <row r="268" spans="2:9" x14ac:dyDescent="0.2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25129</v>
      </c>
      <c r="I268" s="1">
        <f>+Territorio[[#This Row],[id]]</f>
        <v>258</v>
      </c>
    </row>
    <row r="269" spans="2:9" x14ac:dyDescent="0.2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25130</v>
      </c>
      <c r="I269" s="1">
        <f>+Territorio[[#This Row],[id]]</f>
        <v>259</v>
      </c>
    </row>
    <row r="270" spans="2:9" x14ac:dyDescent="0.2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25131</v>
      </c>
      <c r="I270" s="1">
        <f>+Territorio[[#This Row],[id]]</f>
        <v>260</v>
      </c>
    </row>
    <row r="271" spans="2:9" x14ac:dyDescent="0.2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25132</v>
      </c>
      <c r="I271" s="1">
        <f>+Territorio[[#This Row],[id]]</f>
        <v>261</v>
      </c>
    </row>
    <row r="272" spans="2:9" x14ac:dyDescent="0.2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25133</v>
      </c>
      <c r="I272" s="1">
        <f>+Territorio[[#This Row],[id]]</f>
        <v>262</v>
      </c>
    </row>
    <row r="273" spans="2:9" x14ac:dyDescent="0.2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25134</v>
      </c>
      <c r="I273" s="1">
        <f>+Territorio[[#This Row],[id]]</f>
        <v>263</v>
      </c>
    </row>
    <row r="274" spans="2:9" x14ac:dyDescent="0.2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25135</v>
      </c>
      <c r="I274" s="1">
        <f>+Territorio[[#This Row],[id]]</f>
        <v>264</v>
      </c>
    </row>
    <row r="275" spans="2:9" x14ac:dyDescent="0.2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25136</v>
      </c>
      <c r="I275" s="1">
        <f>+Territorio[[#This Row],[id]]</f>
        <v>265</v>
      </c>
    </row>
    <row r="276" spans="2:9" x14ac:dyDescent="0.2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25137</v>
      </c>
      <c r="I276" s="1">
        <f>+Territorio[[#This Row],[id]]</f>
        <v>266</v>
      </c>
    </row>
    <row r="277" spans="2:9" x14ac:dyDescent="0.2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25138</v>
      </c>
      <c r="I277" s="1">
        <f>+Territorio[[#This Row],[id]]</f>
        <v>267</v>
      </c>
    </row>
    <row r="278" spans="2:9" x14ac:dyDescent="0.2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25139</v>
      </c>
      <c r="I278" s="1">
        <f>+Territorio[[#This Row],[id]]</f>
        <v>268</v>
      </c>
    </row>
    <row r="279" spans="2:9" x14ac:dyDescent="0.2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25140</v>
      </c>
      <c r="I279" s="1">
        <f>+Territorio[[#This Row],[id]]</f>
        <v>269</v>
      </c>
    </row>
    <row r="280" spans="2:9" x14ac:dyDescent="0.2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25141</v>
      </c>
      <c r="I280" s="1">
        <f>+Territorio[[#This Row],[id]]</f>
        <v>270</v>
      </c>
    </row>
    <row r="281" spans="2:9" x14ac:dyDescent="0.2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25142</v>
      </c>
      <c r="I281" s="1">
        <f>+Territorio[[#This Row],[id]]</f>
        <v>271</v>
      </c>
    </row>
    <row r="282" spans="2:9" x14ac:dyDescent="0.2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25143</v>
      </c>
      <c r="I282" s="1">
        <f>+Territorio[[#This Row],[id]]</f>
        <v>272</v>
      </c>
    </row>
    <row r="283" spans="2:9" x14ac:dyDescent="0.2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25144</v>
      </c>
      <c r="I283" s="1">
        <f>+Territorio[[#This Row],[id]]</f>
        <v>273</v>
      </c>
    </row>
    <row r="284" spans="2:9" x14ac:dyDescent="0.2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25145</v>
      </c>
      <c r="I284" s="1">
        <f>+Territorio[[#This Row],[id]]</f>
        <v>274</v>
      </c>
    </row>
    <row r="285" spans="2:9" x14ac:dyDescent="0.2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25146</v>
      </c>
      <c r="I285" s="1">
        <f>+Territorio[[#This Row],[id]]</f>
        <v>275</v>
      </c>
    </row>
    <row r="286" spans="2:9" x14ac:dyDescent="0.2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25147</v>
      </c>
      <c r="I286" s="1">
        <f>+Territorio[[#This Row],[id]]</f>
        <v>276</v>
      </c>
    </row>
    <row r="287" spans="2:9" x14ac:dyDescent="0.2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25148</v>
      </c>
      <c r="I287" s="1">
        <f>+Territorio[[#This Row],[id]]</f>
        <v>277</v>
      </c>
    </row>
    <row r="288" spans="2:9" x14ac:dyDescent="0.2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25149</v>
      </c>
      <c r="I288" s="1">
        <f>+Territorio[[#This Row],[id]]</f>
        <v>278</v>
      </c>
    </row>
    <row r="289" spans="2:9" x14ac:dyDescent="0.2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25150</v>
      </c>
      <c r="I289" s="1">
        <f>+Territorio[[#This Row],[id]]</f>
        <v>279</v>
      </c>
    </row>
    <row r="290" spans="2:9" x14ac:dyDescent="0.2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25151</v>
      </c>
      <c r="I290" s="1">
        <f>+Territorio[[#This Row],[id]]</f>
        <v>280</v>
      </c>
    </row>
    <row r="291" spans="2:9" x14ac:dyDescent="0.2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25152</v>
      </c>
      <c r="I291" s="1">
        <f>+Territorio[[#This Row],[id]]</f>
        <v>281</v>
      </c>
    </row>
    <row r="292" spans="2:9" x14ac:dyDescent="0.2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25153</v>
      </c>
      <c r="I292" s="1">
        <f>+Territorio[[#This Row],[id]]</f>
        <v>282</v>
      </c>
    </row>
    <row r="293" spans="2:9" x14ac:dyDescent="0.2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25154</v>
      </c>
      <c r="I293" s="1">
        <f>+Territorio[[#This Row],[id]]</f>
        <v>283</v>
      </c>
    </row>
    <row r="294" spans="2:9" x14ac:dyDescent="0.2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25155</v>
      </c>
      <c r="I294" s="1">
        <f>+Territorio[[#This Row],[id]]</f>
        <v>284</v>
      </c>
    </row>
    <row r="295" spans="2:9" x14ac:dyDescent="0.2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25156</v>
      </c>
      <c r="I295" s="1">
        <f>+Territorio[[#This Row],[id]]</f>
        <v>285</v>
      </c>
    </row>
    <row r="296" spans="2:9" x14ac:dyDescent="0.2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25157</v>
      </c>
      <c r="I296" s="1">
        <f>+Territorio[[#This Row],[id]]</f>
        <v>286</v>
      </c>
    </row>
    <row r="297" spans="2:9" x14ac:dyDescent="0.2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25158</v>
      </c>
      <c r="I297" s="1">
        <f>+Territorio[[#This Row],[id]]</f>
        <v>287</v>
      </c>
    </row>
    <row r="298" spans="2:9" x14ac:dyDescent="0.2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25159</v>
      </c>
      <c r="I298" s="1">
        <f>+Territorio[[#This Row],[id]]</f>
        <v>288</v>
      </c>
    </row>
    <row r="299" spans="2:9" x14ac:dyDescent="0.2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25160</v>
      </c>
      <c r="I299" s="1">
        <f>+Territorio[[#This Row],[id]]</f>
        <v>289</v>
      </c>
    </row>
    <row r="300" spans="2:9" x14ac:dyDescent="0.2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25161</v>
      </c>
      <c r="I300" s="1">
        <f>+Territorio[[#This Row],[id]]</f>
        <v>290</v>
      </c>
    </row>
    <row r="301" spans="2:9" x14ac:dyDescent="0.2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25162</v>
      </c>
      <c r="I301" s="1">
        <f>+Territorio[[#This Row],[id]]</f>
        <v>291</v>
      </c>
    </row>
    <row r="302" spans="2:9" x14ac:dyDescent="0.2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25163</v>
      </c>
      <c r="I302" s="1">
        <f>+Territorio[[#This Row],[id]]</f>
        <v>292</v>
      </c>
    </row>
    <row r="303" spans="2:9" x14ac:dyDescent="0.2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25164</v>
      </c>
      <c r="I303" s="1">
        <f>+Territorio[[#This Row],[id]]</f>
        <v>293</v>
      </c>
    </row>
    <row r="304" spans="2:9" x14ac:dyDescent="0.2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25165</v>
      </c>
      <c r="I304" s="1">
        <f>+Territorio[[#This Row],[id]]</f>
        <v>294</v>
      </c>
    </row>
    <row r="305" spans="2:9" x14ac:dyDescent="0.2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25166</v>
      </c>
      <c r="I305" s="1">
        <f>+Territorio[[#This Row],[id]]</f>
        <v>295</v>
      </c>
    </row>
    <row r="306" spans="2:9" x14ac:dyDescent="0.2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25167</v>
      </c>
      <c r="I306" s="1">
        <f>+Territorio[[#This Row],[id]]</f>
        <v>296</v>
      </c>
    </row>
    <row r="307" spans="2:9" x14ac:dyDescent="0.2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25168</v>
      </c>
      <c r="I307" s="1">
        <f>+Territorio[[#This Row],[id]]</f>
        <v>297</v>
      </c>
    </row>
    <row r="308" spans="2:9" x14ac:dyDescent="0.2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25169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25170</v>
      </c>
      <c r="I309" s="1">
        <f>+Territorio[[#This Row],[id]]</f>
        <v>299</v>
      </c>
    </row>
    <row r="310" spans="2:9" x14ac:dyDescent="0.2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25171</v>
      </c>
      <c r="I310" s="1">
        <f>+Territorio[[#This Row],[id]]</f>
        <v>300</v>
      </c>
    </row>
    <row r="311" spans="2:9" x14ac:dyDescent="0.2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25172</v>
      </c>
      <c r="I311" s="1">
        <f>+Territorio[[#This Row],[id]]</f>
        <v>301</v>
      </c>
    </row>
    <row r="312" spans="2:9" x14ac:dyDescent="0.2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25173</v>
      </c>
      <c r="I312" s="1">
        <f>+Territorio[[#This Row],[id]]</f>
        <v>302</v>
      </c>
    </row>
    <row r="313" spans="2:9" x14ac:dyDescent="0.2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25174</v>
      </c>
      <c r="I313" s="1">
        <f>+Territorio[[#This Row],[id]]</f>
        <v>303</v>
      </c>
    </row>
    <row r="314" spans="2:9" x14ac:dyDescent="0.2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25175</v>
      </c>
      <c r="I314" s="1">
        <f>+Territorio[[#This Row],[id]]</f>
        <v>304</v>
      </c>
    </row>
    <row r="315" spans="2:9" x14ac:dyDescent="0.2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25176</v>
      </c>
      <c r="I315" s="1">
        <f>+Territorio[[#This Row],[id]]</f>
        <v>305</v>
      </c>
    </row>
    <row r="316" spans="2:9" x14ac:dyDescent="0.2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25177</v>
      </c>
      <c r="I316" s="1">
        <f>+Territorio[[#This Row],[id]]</f>
        <v>306</v>
      </c>
    </row>
    <row r="317" spans="2:9" x14ac:dyDescent="0.2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25178</v>
      </c>
      <c r="I317" s="1">
        <f>+Territorio[[#This Row],[id]]</f>
        <v>307</v>
      </c>
    </row>
    <row r="318" spans="2:9" x14ac:dyDescent="0.2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25179</v>
      </c>
      <c r="I318" s="1">
        <f>+Territorio[[#This Row],[id]]</f>
        <v>308</v>
      </c>
    </row>
    <row r="319" spans="2:9" x14ac:dyDescent="0.2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25180</v>
      </c>
      <c r="I319" s="1">
        <f>+Territorio[[#This Row],[id]]</f>
        <v>309</v>
      </c>
    </row>
    <row r="320" spans="2:9" x14ac:dyDescent="0.2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25181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25182</v>
      </c>
      <c r="I321" s="1">
        <f>+Territorio[[#This Row],[id]]</f>
        <v>311</v>
      </c>
    </row>
    <row r="322" spans="2:9" x14ac:dyDescent="0.2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25183</v>
      </c>
      <c r="I322" s="1">
        <f>+Territorio[[#This Row],[id]]</f>
        <v>312</v>
      </c>
    </row>
    <row r="323" spans="2:9" x14ac:dyDescent="0.2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25184</v>
      </c>
      <c r="I323" s="1">
        <f>+Territorio[[#This Row],[id]]</f>
        <v>313</v>
      </c>
    </row>
    <row r="324" spans="2:9" x14ac:dyDescent="0.2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25185</v>
      </c>
      <c r="I324" s="1">
        <f>+Territorio[[#This Row],[id]]</f>
        <v>314</v>
      </c>
    </row>
    <row r="325" spans="2:9" x14ac:dyDescent="0.2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25186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25187</v>
      </c>
      <c r="I326" s="1">
        <f>+Territorio[[#This Row],[id]]</f>
        <v>316</v>
      </c>
    </row>
    <row r="327" spans="2:9" x14ac:dyDescent="0.2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25188</v>
      </c>
      <c r="I327" s="1">
        <f>+Territorio[[#This Row],[id]]</f>
        <v>317</v>
      </c>
    </row>
    <row r="328" spans="2:9" x14ac:dyDescent="0.2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25189</v>
      </c>
      <c r="I328" s="1">
        <f>+Territorio[[#This Row],[id]]</f>
        <v>318</v>
      </c>
    </row>
    <row r="329" spans="2:9" x14ac:dyDescent="0.2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25190</v>
      </c>
      <c r="I329" s="1">
        <f>+Territorio[[#This Row],[id]]</f>
        <v>319</v>
      </c>
    </row>
    <row r="330" spans="2:9" x14ac:dyDescent="0.2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25191</v>
      </c>
      <c r="I330" s="1">
        <f>+Territorio[[#This Row],[id]]</f>
        <v>320</v>
      </c>
    </row>
    <row r="331" spans="2:9" x14ac:dyDescent="0.2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25192</v>
      </c>
      <c r="I331" s="1">
        <f>+Territorio[[#This Row],[id]]</f>
        <v>321</v>
      </c>
    </row>
    <row r="332" spans="2:9" x14ac:dyDescent="0.2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25193</v>
      </c>
      <c r="I332" s="1">
        <f>+Territorio[[#This Row],[id]]</f>
        <v>322</v>
      </c>
    </row>
    <row r="333" spans="2:9" x14ac:dyDescent="0.2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25194</v>
      </c>
      <c r="I333" s="1">
        <f>+Territorio[[#This Row],[id]]</f>
        <v>323</v>
      </c>
    </row>
    <row r="334" spans="2:9" x14ac:dyDescent="0.2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25195</v>
      </c>
      <c r="I334" s="1">
        <f>+Territorio[[#This Row],[id]]</f>
        <v>324</v>
      </c>
    </row>
    <row r="335" spans="2:9" x14ac:dyDescent="0.2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25196</v>
      </c>
      <c r="I335" s="1">
        <f>+Territorio[[#This Row],[id]]</f>
        <v>325</v>
      </c>
    </row>
    <row r="336" spans="2:9" x14ac:dyDescent="0.2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25197</v>
      </c>
      <c r="I336" s="1">
        <f>+Territorio[[#This Row],[id]]</f>
        <v>326</v>
      </c>
    </row>
    <row r="337" spans="2:9" x14ac:dyDescent="0.2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25198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25199</v>
      </c>
      <c r="I338" s="1">
        <f>+Territorio[[#This Row],[id]]</f>
        <v>328</v>
      </c>
    </row>
    <row r="339" spans="2:9" x14ac:dyDescent="0.2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25200</v>
      </c>
      <c r="I339" s="1">
        <f>+Territorio[[#This Row],[id]]</f>
        <v>329</v>
      </c>
    </row>
    <row r="340" spans="2:9" x14ac:dyDescent="0.2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25201</v>
      </c>
      <c r="I340" s="1">
        <f>+Territorio[[#This Row],[id]]</f>
        <v>330</v>
      </c>
    </row>
    <row r="341" spans="2:9" x14ac:dyDescent="0.2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25202</v>
      </c>
      <c r="I341" s="1">
        <f>+Territorio[[#This Row],[id]]</f>
        <v>331</v>
      </c>
    </row>
    <row r="342" spans="2:9" x14ac:dyDescent="0.2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25203</v>
      </c>
      <c r="I342" s="1">
        <f>+Territorio[[#This Row],[id]]</f>
        <v>332</v>
      </c>
    </row>
    <row r="343" spans="2:9" x14ac:dyDescent="0.2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25204</v>
      </c>
      <c r="I343" s="1">
        <f>+Territorio[[#This Row],[id]]</f>
        <v>333</v>
      </c>
    </row>
    <row r="344" spans="2:9" x14ac:dyDescent="0.2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25205</v>
      </c>
      <c r="I344" s="1">
        <f>+Territorio[[#This Row],[id]]</f>
        <v>334</v>
      </c>
    </row>
    <row r="345" spans="2:9" x14ac:dyDescent="0.2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25206</v>
      </c>
      <c r="I345" s="1">
        <f>+Territorio[[#This Row],[id]]</f>
        <v>335</v>
      </c>
    </row>
    <row r="346" spans="2:9" x14ac:dyDescent="0.2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25207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25208</v>
      </c>
      <c r="I347" s="1">
        <f>+Territorio[[#This Row],[id]]</f>
        <v>337</v>
      </c>
    </row>
    <row r="348" spans="2:9" x14ac:dyDescent="0.2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25209</v>
      </c>
      <c r="I348" s="1">
        <f>+Territorio[[#This Row],[id]]</f>
        <v>338</v>
      </c>
    </row>
    <row r="349" spans="2:9" x14ac:dyDescent="0.2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25210</v>
      </c>
      <c r="I349" s="1">
        <f>+Territorio[[#This Row],[id]]</f>
        <v>339</v>
      </c>
    </row>
    <row r="350" spans="2:9" x14ac:dyDescent="0.2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25211</v>
      </c>
      <c r="I350" s="1">
        <f>+Territorio[[#This Row],[id]]</f>
        <v>340</v>
      </c>
    </row>
    <row r="351" spans="2:9" x14ac:dyDescent="0.2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25212</v>
      </c>
      <c r="I351" s="1">
        <f>+Territorio[[#This Row],[id]]</f>
        <v>341</v>
      </c>
    </row>
    <row r="352" spans="2:9" x14ac:dyDescent="0.2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25213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719</v>
      </c>
      <c r="D353" s="1" t="s">
        <v>720</v>
      </c>
      <c r="E353" s="1" t="s">
        <v>721</v>
      </c>
      <c r="F353" s="1" t="s">
        <v>117</v>
      </c>
      <c r="G353" s="1" t="s">
        <v>722</v>
      </c>
      <c r="H353" s="1" t="s">
        <v>25214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723</v>
      </c>
      <c r="D354" s="1" t="s">
        <v>724</v>
      </c>
      <c r="E354" s="1" t="s">
        <v>721</v>
      </c>
      <c r="F354" s="1" t="s">
        <v>117</v>
      </c>
      <c r="G354" s="1" t="s">
        <v>722</v>
      </c>
      <c r="H354" s="1" t="s">
        <v>25215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725</v>
      </c>
      <c r="D355" s="1" t="s">
        <v>726</v>
      </c>
      <c r="E355" s="1" t="s">
        <v>721</v>
      </c>
      <c r="F355" s="1" t="s">
        <v>117</v>
      </c>
      <c r="G355" s="1" t="s">
        <v>722</v>
      </c>
      <c r="H355" s="1" t="s">
        <v>25216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727</v>
      </c>
      <c r="D356" s="1" t="s">
        <v>728</v>
      </c>
      <c r="E356" s="1" t="s">
        <v>721</v>
      </c>
      <c r="F356" s="1" t="s">
        <v>117</v>
      </c>
      <c r="G356" s="1" t="s">
        <v>722</v>
      </c>
      <c r="H356" s="1" t="s">
        <v>25217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729</v>
      </c>
      <c r="D357" s="1" t="s">
        <v>730</v>
      </c>
      <c r="E357" s="1" t="s">
        <v>721</v>
      </c>
      <c r="F357" s="1" t="s">
        <v>117</v>
      </c>
      <c r="G357" s="1" t="s">
        <v>722</v>
      </c>
      <c r="H357" s="1" t="s">
        <v>25218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731</v>
      </c>
      <c r="D358" s="1" t="s">
        <v>732</v>
      </c>
      <c r="E358" s="1" t="s">
        <v>721</v>
      </c>
      <c r="F358" s="1" t="s">
        <v>117</v>
      </c>
      <c r="G358" s="1" t="s">
        <v>722</v>
      </c>
      <c r="H358" s="1" t="s">
        <v>25219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733</v>
      </c>
      <c r="D359" s="1" t="s">
        <v>734</v>
      </c>
      <c r="E359" s="1" t="s">
        <v>721</v>
      </c>
      <c r="F359" s="1" t="s">
        <v>117</v>
      </c>
      <c r="G359" s="1" t="s">
        <v>722</v>
      </c>
      <c r="H359" s="1" t="s">
        <v>25220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520</v>
      </c>
      <c r="D360" s="1" t="s">
        <v>735</v>
      </c>
      <c r="E360" s="1" t="s">
        <v>721</v>
      </c>
      <c r="F360" s="1" t="s">
        <v>117</v>
      </c>
      <c r="G360" s="1" t="s">
        <v>722</v>
      </c>
      <c r="H360" s="1" t="s">
        <v>25221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736</v>
      </c>
      <c r="D361" s="1" t="s">
        <v>737</v>
      </c>
      <c r="E361" s="1" t="s">
        <v>721</v>
      </c>
      <c r="F361" s="1" t="s">
        <v>117</v>
      </c>
      <c r="G361" s="1" t="s">
        <v>722</v>
      </c>
      <c r="H361" s="1" t="s">
        <v>25222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738</v>
      </c>
      <c r="D362" s="1" t="s">
        <v>739</v>
      </c>
      <c r="E362" s="1" t="s">
        <v>721</v>
      </c>
      <c r="F362" s="1" t="s">
        <v>117</v>
      </c>
      <c r="G362" s="1" t="s">
        <v>722</v>
      </c>
      <c r="H362" s="1" t="s">
        <v>25223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740</v>
      </c>
      <c r="D363" s="1" t="s">
        <v>741</v>
      </c>
      <c r="E363" s="1" t="s">
        <v>721</v>
      </c>
      <c r="F363" s="1" t="s">
        <v>117</v>
      </c>
      <c r="G363" s="1" t="s">
        <v>722</v>
      </c>
      <c r="H363" s="1" t="s">
        <v>25224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742</v>
      </c>
      <c r="D364" s="1" t="s">
        <v>743</v>
      </c>
      <c r="E364" s="1" t="s">
        <v>721</v>
      </c>
      <c r="F364" s="1" t="s">
        <v>117</v>
      </c>
      <c r="G364" s="1" t="s">
        <v>722</v>
      </c>
      <c r="H364" s="1" t="s">
        <v>25225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744</v>
      </c>
      <c r="D365" s="1" t="s">
        <v>745</v>
      </c>
      <c r="E365" s="1" t="s">
        <v>721</v>
      </c>
      <c r="F365" s="1" t="s">
        <v>117</v>
      </c>
      <c r="G365" s="1" t="s">
        <v>722</v>
      </c>
      <c r="H365" s="1" t="s">
        <v>25226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746</v>
      </c>
      <c r="D366" s="1" t="s">
        <v>747</v>
      </c>
      <c r="E366" s="1" t="s">
        <v>721</v>
      </c>
      <c r="F366" s="1" t="s">
        <v>117</v>
      </c>
      <c r="G366" s="1" t="s">
        <v>722</v>
      </c>
      <c r="H366" s="1" t="s">
        <v>25227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748</v>
      </c>
      <c r="D367" s="1" t="s">
        <v>749</v>
      </c>
      <c r="E367" s="1" t="s">
        <v>721</v>
      </c>
      <c r="F367" s="1" t="s">
        <v>117</v>
      </c>
      <c r="G367" s="1" t="s">
        <v>722</v>
      </c>
      <c r="H367" s="1" t="s">
        <v>25228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750</v>
      </c>
      <c r="D368" s="1" t="s">
        <v>751</v>
      </c>
      <c r="E368" s="1" t="s">
        <v>721</v>
      </c>
      <c r="F368" s="1" t="s">
        <v>117</v>
      </c>
      <c r="G368" s="1" t="s">
        <v>722</v>
      </c>
      <c r="H368" s="1" t="s">
        <v>25229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752</v>
      </c>
      <c r="D369" s="1" t="s">
        <v>753</v>
      </c>
      <c r="E369" s="1" t="s">
        <v>721</v>
      </c>
      <c r="F369" s="1" t="s">
        <v>117</v>
      </c>
      <c r="G369" s="1" t="s">
        <v>722</v>
      </c>
      <c r="H369" s="1" t="s">
        <v>25230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754</v>
      </c>
      <c r="D370" s="1" t="s">
        <v>755</v>
      </c>
      <c r="E370" s="1" t="s">
        <v>721</v>
      </c>
      <c r="F370" s="1" t="s">
        <v>117</v>
      </c>
      <c r="G370" s="1" t="s">
        <v>722</v>
      </c>
      <c r="H370" s="1" t="s">
        <v>25231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756</v>
      </c>
      <c r="D371" s="1" t="s">
        <v>757</v>
      </c>
      <c r="E371" s="1" t="s">
        <v>721</v>
      </c>
      <c r="F371" s="1" t="s">
        <v>117</v>
      </c>
      <c r="G371" s="1" t="s">
        <v>722</v>
      </c>
      <c r="H371" s="1" t="s">
        <v>25232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758</v>
      </c>
      <c r="D372" s="1" t="s">
        <v>759</v>
      </c>
      <c r="E372" s="1" t="s">
        <v>721</v>
      </c>
      <c r="F372" s="1" t="s">
        <v>117</v>
      </c>
      <c r="G372" s="1" t="s">
        <v>722</v>
      </c>
      <c r="H372" s="1" t="s">
        <v>25233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760</v>
      </c>
      <c r="D373" s="1" t="s">
        <v>761</v>
      </c>
      <c r="E373" s="1" t="s">
        <v>721</v>
      </c>
      <c r="F373" s="1" t="s">
        <v>117</v>
      </c>
      <c r="G373" s="1" t="s">
        <v>722</v>
      </c>
      <c r="H373" s="1" t="s">
        <v>25234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762</v>
      </c>
      <c r="D374" s="1" t="s">
        <v>763</v>
      </c>
      <c r="E374" s="1" t="s">
        <v>721</v>
      </c>
      <c r="F374" s="1" t="s">
        <v>117</v>
      </c>
      <c r="G374" s="1" t="s">
        <v>722</v>
      </c>
      <c r="H374" s="1" t="s">
        <v>25235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764</v>
      </c>
      <c r="D375" s="1" t="s">
        <v>765</v>
      </c>
      <c r="E375" s="1" t="s">
        <v>721</v>
      </c>
      <c r="F375" s="1" t="s">
        <v>117</v>
      </c>
      <c r="G375" s="1" t="s">
        <v>722</v>
      </c>
      <c r="H375" s="1" t="s">
        <v>25236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766</v>
      </c>
      <c r="D376" s="1" t="s">
        <v>767</v>
      </c>
      <c r="E376" s="1" t="s">
        <v>721</v>
      </c>
      <c r="F376" s="1" t="s">
        <v>117</v>
      </c>
      <c r="G376" s="1" t="s">
        <v>722</v>
      </c>
      <c r="H376" s="1" t="s">
        <v>25237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768</v>
      </c>
      <c r="D377" s="1" t="s">
        <v>769</v>
      </c>
      <c r="E377" s="1" t="s">
        <v>721</v>
      </c>
      <c r="F377" s="1" t="s">
        <v>117</v>
      </c>
      <c r="G377" s="1" t="s">
        <v>722</v>
      </c>
      <c r="H377" s="1" t="s">
        <v>25238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770</v>
      </c>
      <c r="D378" s="1" t="s">
        <v>771</v>
      </c>
      <c r="E378" s="1" t="s">
        <v>721</v>
      </c>
      <c r="F378" s="1" t="s">
        <v>117</v>
      </c>
      <c r="G378" s="1" t="s">
        <v>722</v>
      </c>
      <c r="H378" s="1" t="s">
        <v>25239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530</v>
      </c>
      <c r="D379" s="1" t="s">
        <v>772</v>
      </c>
      <c r="E379" s="1" t="s">
        <v>721</v>
      </c>
      <c r="F379" s="1" t="s">
        <v>117</v>
      </c>
      <c r="G379" s="1" t="s">
        <v>722</v>
      </c>
      <c r="H379" s="1" t="s">
        <v>25240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773</v>
      </c>
      <c r="D380" s="1" t="s">
        <v>774</v>
      </c>
      <c r="E380" s="1" t="s">
        <v>721</v>
      </c>
      <c r="F380" s="1" t="s">
        <v>117</v>
      </c>
      <c r="G380" s="1" t="s">
        <v>722</v>
      </c>
      <c r="H380" s="1" t="s">
        <v>25241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775</v>
      </c>
      <c r="D381" s="1" t="s">
        <v>776</v>
      </c>
      <c r="E381" s="1" t="s">
        <v>721</v>
      </c>
      <c r="F381" s="1" t="s">
        <v>117</v>
      </c>
      <c r="G381" s="1" t="s">
        <v>722</v>
      </c>
      <c r="H381" s="1" t="s">
        <v>25242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777</v>
      </c>
      <c r="D382" s="1" t="s">
        <v>778</v>
      </c>
      <c r="E382" s="1" t="s">
        <v>721</v>
      </c>
      <c r="F382" s="1" t="s">
        <v>117</v>
      </c>
      <c r="G382" s="1" t="s">
        <v>722</v>
      </c>
      <c r="H382" s="1" t="s">
        <v>25243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779</v>
      </c>
      <c r="D383" s="1" t="s">
        <v>780</v>
      </c>
      <c r="E383" s="1" t="s">
        <v>721</v>
      </c>
      <c r="F383" s="1" t="s">
        <v>117</v>
      </c>
      <c r="G383" s="1" t="s">
        <v>722</v>
      </c>
      <c r="H383" s="1" t="s">
        <v>25244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781</v>
      </c>
      <c r="D384" s="1" t="s">
        <v>782</v>
      </c>
      <c r="E384" s="1" t="s">
        <v>721</v>
      </c>
      <c r="F384" s="1" t="s">
        <v>117</v>
      </c>
      <c r="G384" s="1" t="s">
        <v>722</v>
      </c>
      <c r="H384" s="1" t="s">
        <v>25245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783</v>
      </c>
      <c r="D385" s="1" t="s">
        <v>784</v>
      </c>
      <c r="E385" s="1" t="s">
        <v>721</v>
      </c>
      <c r="F385" s="1" t="s">
        <v>117</v>
      </c>
      <c r="G385" s="1" t="s">
        <v>722</v>
      </c>
      <c r="H385" s="1" t="s">
        <v>25246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785</v>
      </c>
      <c r="D386" s="1" t="s">
        <v>786</v>
      </c>
      <c r="E386" s="1" t="s">
        <v>721</v>
      </c>
      <c r="F386" s="1" t="s">
        <v>117</v>
      </c>
      <c r="G386" s="1" t="s">
        <v>722</v>
      </c>
      <c r="H386" s="1" t="s">
        <v>25247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787</v>
      </c>
      <c r="D387" s="1" t="s">
        <v>788</v>
      </c>
      <c r="E387" s="1" t="s">
        <v>721</v>
      </c>
      <c r="F387" s="1" t="s">
        <v>117</v>
      </c>
      <c r="G387" s="1" t="s">
        <v>722</v>
      </c>
      <c r="H387" s="1" t="s">
        <v>25248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789</v>
      </c>
      <c r="D388" s="1" t="s">
        <v>790</v>
      </c>
      <c r="E388" s="1" t="s">
        <v>721</v>
      </c>
      <c r="F388" s="1" t="s">
        <v>117</v>
      </c>
      <c r="G388" s="1" t="s">
        <v>722</v>
      </c>
      <c r="H388" s="1" t="s">
        <v>25249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791</v>
      </c>
      <c r="D389" s="1" t="s">
        <v>792</v>
      </c>
      <c r="E389" s="1" t="s">
        <v>721</v>
      </c>
      <c r="F389" s="1" t="s">
        <v>117</v>
      </c>
      <c r="G389" s="1" t="s">
        <v>722</v>
      </c>
      <c r="H389" s="1" t="s">
        <v>25250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793</v>
      </c>
      <c r="D390" s="1" t="s">
        <v>794</v>
      </c>
      <c r="E390" s="1" t="s">
        <v>721</v>
      </c>
      <c r="F390" s="1" t="s">
        <v>117</v>
      </c>
      <c r="G390" s="1" t="s">
        <v>722</v>
      </c>
      <c r="H390" s="1" t="s">
        <v>25251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795</v>
      </c>
      <c r="D391" s="1" t="s">
        <v>796</v>
      </c>
      <c r="E391" s="1" t="s">
        <v>721</v>
      </c>
      <c r="F391" s="1" t="s">
        <v>117</v>
      </c>
      <c r="G391" s="1" t="s">
        <v>722</v>
      </c>
      <c r="H391" s="1" t="s">
        <v>25252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797</v>
      </c>
      <c r="D392" s="1" t="s">
        <v>798</v>
      </c>
      <c r="E392" s="1" t="s">
        <v>721</v>
      </c>
      <c r="F392" s="1" t="s">
        <v>117</v>
      </c>
      <c r="G392" s="1" t="s">
        <v>722</v>
      </c>
      <c r="H392" s="1" t="s">
        <v>25253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548</v>
      </c>
      <c r="D393" s="1" t="s">
        <v>799</v>
      </c>
      <c r="E393" s="1" t="s">
        <v>721</v>
      </c>
      <c r="F393" s="1" t="s">
        <v>117</v>
      </c>
      <c r="G393" s="1" t="s">
        <v>722</v>
      </c>
      <c r="H393" s="1" t="s">
        <v>25254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800</v>
      </c>
      <c r="D394" s="1" t="s">
        <v>801</v>
      </c>
      <c r="E394" s="1" t="s">
        <v>721</v>
      </c>
      <c r="F394" s="1" t="s">
        <v>117</v>
      </c>
      <c r="G394" s="1" t="s">
        <v>722</v>
      </c>
      <c r="H394" s="1" t="s">
        <v>25255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802</v>
      </c>
      <c r="D395" s="1" t="s">
        <v>803</v>
      </c>
      <c r="E395" s="1" t="s">
        <v>721</v>
      </c>
      <c r="F395" s="1" t="s">
        <v>117</v>
      </c>
      <c r="G395" s="1" t="s">
        <v>722</v>
      </c>
      <c r="H395" s="1" t="s">
        <v>25256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804</v>
      </c>
      <c r="D396" s="1" t="s">
        <v>805</v>
      </c>
      <c r="E396" s="1" t="s">
        <v>721</v>
      </c>
      <c r="F396" s="1" t="s">
        <v>117</v>
      </c>
      <c r="G396" s="1" t="s">
        <v>722</v>
      </c>
      <c r="H396" s="1" t="s">
        <v>25257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806</v>
      </c>
      <c r="D397" s="1" t="s">
        <v>807</v>
      </c>
      <c r="E397" s="1" t="s">
        <v>721</v>
      </c>
      <c r="F397" s="1" t="s">
        <v>117</v>
      </c>
      <c r="G397" s="1" t="s">
        <v>722</v>
      </c>
      <c r="H397" s="1" t="s">
        <v>25258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808</v>
      </c>
      <c r="D398" s="1" t="s">
        <v>809</v>
      </c>
      <c r="E398" s="1" t="s">
        <v>721</v>
      </c>
      <c r="F398" s="1" t="s">
        <v>117</v>
      </c>
      <c r="G398" s="1" t="s">
        <v>722</v>
      </c>
      <c r="H398" s="1" t="s">
        <v>25259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810</v>
      </c>
      <c r="D399" s="1" t="s">
        <v>811</v>
      </c>
      <c r="E399" s="1" t="s">
        <v>721</v>
      </c>
      <c r="F399" s="1" t="s">
        <v>117</v>
      </c>
      <c r="G399" s="1" t="s">
        <v>722</v>
      </c>
      <c r="H399" s="1" t="s">
        <v>25260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812</v>
      </c>
      <c r="D400" s="1" t="s">
        <v>813</v>
      </c>
      <c r="E400" s="1" t="s">
        <v>721</v>
      </c>
      <c r="F400" s="1" t="s">
        <v>117</v>
      </c>
      <c r="G400" s="1" t="s">
        <v>722</v>
      </c>
      <c r="H400" s="1" t="s">
        <v>25261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814</v>
      </c>
      <c r="D401" s="1" t="s">
        <v>815</v>
      </c>
      <c r="E401" s="1" t="s">
        <v>721</v>
      </c>
      <c r="F401" s="1" t="s">
        <v>117</v>
      </c>
      <c r="G401" s="1" t="s">
        <v>722</v>
      </c>
      <c r="H401" s="1" t="s">
        <v>25262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816</v>
      </c>
      <c r="D402" s="1" t="s">
        <v>817</v>
      </c>
      <c r="E402" s="1" t="s">
        <v>721</v>
      </c>
      <c r="F402" s="1" t="s">
        <v>117</v>
      </c>
      <c r="G402" s="1" t="s">
        <v>722</v>
      </c>
      <c r="H402" s="1" t="s">
        <v>25263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818</v>
      </c>
      <c r="D403" s="1" t="s">
        <v>819</v>
      </c>
      <c r="E403" s="1" t="s">
        <v>721</v>
      </c>
      <c r="F403" s="1" t="s">
        <v>117</v>
      </c>
      <c r="G403" s="1" t="s">
        <v>722</v>
      </c>
      <c r="H403" s="1" t="s">
        <v>25264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820</v>
      </c>
      <c r="D404" s="1" t="s">
        <v>821</v>
      </c>
      <c r="E404" s="1" t="s">
        <v>721</v>
      </c>
      <c r="F404" s="1" t="s">
        <v>117</v>
      </c>
      <c r="G404" s="1" t="s">
        <v>722</v>
      </c>
      <c r="H404" s="1" t="s">
        <v>25265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822</v>
      </c>
      <c r="D405" s="1" t="s">
        <v>823</v>
      </c>
      <c r="E405" s="1" t="s">
        <v>721</v>
      </c>
      <c r="F405" s="1" t="s">
        <v>117</v>
      </c>
      <c r="G405" s="1" t="s">
        <v>722</v>
      </c>
      <c r="H405" s="1" t="s">
        <v>25266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824</v>
      </c>
      <c r="D406" s="1" t="s">
        <v>825</v>
      </c>
      <c r="E406" s="1" t="s">
        <v>721</v>
      </c>
      <c r="F406" s="1" t="s">
        <v>117</v>
      </c>
      <c r="G406" s="1" t="s">
        <v>722</v>
      </c>
      <c r="H406" s="1" t="s">
        <v>25267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826</v>
      </c>
      <c r="D407" s="1" t="s">
        <v>827</v>
      </c>
      <c r="E407" s="1" t="s">
        <v>721</v>
      </c>
      <c r="F407" s="1" t="s">
        <v>117</v>
      </c>
      <c r="G407" s="1" t="s">
        <v>722</v>
      </c>
      <c r="H407" s="1" t="s">
        <v>25268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828</v>
      </c>
      <c r="D408" s="1" t="s">
        <v>829</v>
      </c>
      <c r="E408" s="1" t="s">
        <v>721</v>
      </c>
      <c r="F408" s="1" t="s">
        <v>117</v>
      </c>
      <c r="G408" s="1" t="s">
        <v>722</v>
      </c>
      <c r="H408" s="1" t="s">
        <v>25269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830</v>
      </c>
      <c r="D409" s="1" t="s">
        <v>831</v>
      </c>
      <c r="E409" s="1" t="s">
        <v>721</v>
      </c>
      <c r="F409" s="1" t="s">
        <v>117</v>
      </c>
      <c r="G409" s="1" t="s">
        <v>722</v>
      </c>
      <c r="H409" s="1" t="s">
        <v>25270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832</v>
      </c>
      <c r="D410" s="1" t="s">
        <v>833</v>
      </c>
      <c r="E410" s="1" t="s">
        <v>721</v>
      </c>
      <c r="F410" s="1" t="s">
        <v>117</v>
      </c>
      <c r="G410" s="1" t="s">
        <v>722</v>
      </c>
      <c r="H410" s="1" t="s">
        <v>25271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834</v>
      </c>
      <c r="D411" s="1" t="s">
        <v>835</v>
      </c>
      <c r="E411" s="1" t="s">
        <v>721</v>
      </c>
      <c r="F411" s="1" t="s">
        <v>117</v>
      </c>
      <c r="G411" s="1" t="s">
        <v>722</v>
      </c>
      <c r="H411" s="1" t="s">
        <v>25272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836</v>
      </c>
      <c r="D412" s="1" t="s">
        <v>837</v>
      </c>
      <c r="E412" s="1" t="s">
        <v>721</v>
      </c>
      <c r="F412" s="1" t="s">
        <v>117</v>
      </c>
      <c r="G412" s="1" t="s">
        <v>722</v>
      </c>
      <c r="H412" s="1" t="s">
        <v>25273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838</v>
      </c>
      <c r="D413" s="1" t="s">
        <v>839</v>
      </c>
      <c r="E413" s="1" t="s">
        <v>721</v>
      </c>
      <c r="F413" s="1" t="s">
        <v>117</v>
      </c>
      <c r="G413" s="1" t="s">
        <v>722</v>
      </c>
      <c r="H413" s="1" t="s">
        <v>25274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840</v>
      </c>
      <c r="D414" s="1" t="s">
        <v>841</v>
      </c>
      <c r="E414" s="1" t="s">
        <v>721</v>
      </c>
      <c r="F414" s="1" t="s">
        <v>117</v>
      </c>
      <c r="G414" s="1" t="s">
        <v>722</v>
      </c>
      <c r="H414" s="1" t="s">
        <v>25275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842</v>
      </c>
      <c r="D415" s="1" t="s">
        <v>843</v>
      </c>
      <c r="E415" s="1" t="s">
        <v>721</v>
      </c>
      <c r="F415" s="1" t="s">
        <v>117</v>
      </c>
      <c r="G415" s="1" t="s">
        <v>722</v>
      </c>
      <c r="H415" s="1" t="s">
        <v>25276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844</v>
      </c>
      <c r="D416" s="1" t="s">
        <v>845</v>
      </c>
      <c r="E416" s="1" t="s">
        <v>721</v>
      </c>
      <c r="F416" s="1" t="s">
        <v>117</v>
      </c>
      <c r="G416" s="1" t="s">
        <v>722</v>
      </c>
      <c r="H416" s="1" t="s">
        <v>25277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846</v>
      </c>
      <c r="D417" s="1" t="s">
        <v>847</v>
      </c>
      <c r="E417" s="1" t="s">
        <v>721</v>
      </c>
      <c r="F417" s="1" t="s">
        <v>117</v>
      </c>
      <c r="G417" s="1" t="s">
        <v>722</v>
      </c>
      <c r="H417" s="1" t="s">
        <v>25278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848</v>
      </c>
      <c r="D418" s="1" t="s">
        <v>849</v>
      </c>
      <c r="E418" s="1" t="s">
        <v>721</v>
      </c>
      <c r="F418" s="1" t="s">
        <v>117</v>
      </c>
      <c r="G418" s="1" t="s">
        <v>722</v>
      </c>
      <c r="H418" s="1" t="s">
        <v>25279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850</v>
      </c>
      <c r="D419" s="1" t="s">
        <v>851</v>
      </c>
      <c r="E419" s="1" t="s">
        <v>721</v>
      </c>
      <c r="F419" s="1" t="s">
        <v>117</v>
      </c>
      <c r="G419" s="1" t="s">
        <v>722</v>
      </c>
      <c r="H419" s="1" t="s">
        <v>25280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852</v>
      </c>
      <c r="D420" s="1" t="s">
        <v>853</v>
      </c>
      <c r="E420" s="1" t="s">
        <v>721</v>
      </c>
      <c r="F420" s="1" t="s">
        <v>117</v>
      </c>
      <c r="G420" s="1" t="s">
        <v>722</v>
      </c>
      <c r="H420" s="1" t="s">
        <v>25281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854</v>
      </c>
      <c r="D421" s="1" t="s">
        <v>855</v>
      </c>
      <c r="E421" s="1" t="s">
        <v>721</v>
      </c>
      <c r="F421" s="1" t="s">
        <v>117</v>
      </c>
      <c r="G421" s="1" t="s">
        <v>722</v>
      </c>
      <c r="H421" s="1" t="s">
        <v>25282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856</v>
      </c>
      <c r="D422" s="1" t="s">
        <v>857</v>
      </c>
      <c r="E422" s="1" t="s">
        <v>721</v>
      </c>
      <c r="F422" s="1" t="s">
        <v>117</v>
      </c>
      <c r="G422" s="1" t="s">
        <v>722</v>
      </c>
      <c r="H422" s="1" t="s">
        <v>25283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858</v>
      </c>
      <c r="D423" s="1" t="s">
        <v>859</v>
      </c>
      <c r="E423" s="1" t="s">
        <v>721</v>
      </c>
      <c r="F423" s="1" t="s">
        <v>117</v>
      </c>
      <c r="G423" s="1" t="s">
        <v>722</v>
      </c>
      <c r="H423" s="1" t="s">
        <v>25284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860</v>
      </c>
      <c r="D424" s="1" t="s">
        <v>861</v>
      </c>
      <c r="E424" s="1" t="s">
        <v>721</v>
      </c>
      <c r="F424" s="1" t="s">
        <v>117</v>
      </c>
      <c r="G424" s="1" t="s">
        <v>722</v>
      </c>
      <c r="H424" s="1" t="s">
        <v>25285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862</v>
      </c>
      <c r="D425" s="1" t="s">
        <v>863</v>
      </c>
      <c r="E425" s="1" t="s">
        <v>721</v>
      </c>
      <c r="F425" s="1" t="s">
        <v>117</v>
      </c>
      <c r="G425" s="1" t="s">
        <v>722</v>
      </c>
      <c r="H425" s="1" t="s">
        <v>25286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864</v>
      </c>
      <c r="D426" s="1" t="s">
        <v>865</v>
      </c>
      <c r="E426" s="1" t="s">
        <v>721</v>
      </c>
      <c r="F426" s="1" t="s">
        <v>117</v>
      </c>
      <c r="G426" s="1" t="s">
        <v>722</v>
      </c>
      <c r="H426" s="1" t="s">
        <v>25287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866</v>
      </c>
      <c r="D427" s="1" t="s">
        <v>867</v>
      </c>
      <c r="E427" s="1" t="s">
        <v>721</v>
      </c>
      <c r="F427" s="1" t="s">
        <v>117</v>
      </c>
      <c r="G427" s="1" t="s">
        <v>722</v>
      </c>
      <c r="H427" s="1" t="s">
        <v>25288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868</v>
      </c>
      <c r="D428" s="1" t="s">
        <v>869</v>
      </c>
      <c r="E428" s="1" t="s">
        <v>721</v>
      </c>
      <c r="F428" s="1" t="s">
        <v>117</v>
      </c>
      <c r="G428" s="1" t="s">
        <v>722</v>
      </c>
      <c r="H428" s="1" t="s">
        <v>25289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870</v>
      </c>
      <c r="D429" s="1" t="s">
        <v>871</v>
      </c>
      <c r="E429" s="1" t="s">
        <v>721</v>
      </c>
      <c r="F429" s="1" t="s">
        <v>117</v>
      </c>
      <c r="G429" s="1" t="s">
        <v>722</v>
      </c>
      <c r="H429" s="1" t="s">
        <v>25290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872</v>
      </c>
      <c r="D430" s="1" t="s">
        <v>873</v>
      </c>
      <c r="E430" s="1" t="s">
        <v>721</v>
      </c>
      <c r="F430" s="1" t="s">
        <v>117</v>
      </c>
      <c r="G430" s="1" t="s">
        <v>722</v>
      </c>
      <c r="H430" s="1" t="s">
        <v>25291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874</v>
      </c>
      <c r="D431" s="1" t="s">
        <v>875</v>
      </c>
      <c r="E431" s="1" t="s">
        <v>721</v>
      </c>
      <c r="F431" s="1" t="s">
        <v>117</v>
      </c>
      <c r="G431" s="1" t="s">
        <v>722</v>
      </c>
      <c r="H431" s="1" t="s">
        <v>25292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876</v>
      </c>
      <c r="D432" s="1" t="s">
        <v>877</v>
      </c>
      <c r="E432" s="1" t="s">
        <v>721</v>
      </c>
      <c r="F432" s="1" t="s">
        <v>117</v>
      </c>
      <c r="G432" s="1" t="s">
        <v>722</v>
      </c>
      <c r="H432" s="1" t="s">
        <v>25293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878</v>
      </c>
      <c r="D433" s="1" t="s">
        <v>879</v>
      </c>
      <c r="E433" s="1" t="s">
        <v>721</v>
      </c>
      <c r="F433" s="1" t="s">
        <v>117</v>
      </c>
      <c r="G433" s="1" t="s">
        <v>722</v>
      </c>
      <c r="H433" s="1" t="s">
        <v>25294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880</v>
      </c>
      <c r="D434" s="1" t="s">
        <v>881</v>
      </c>
      <c r="E434" s="1" t="s">
        <v>721</v>
      </c>
      <c r="F434" s="1" t="s">
        <v>117</v>
      </c>
      <c r="G434" s="1" t="s">
        <v>722</v>
      </c>
      <c r="H434" s="1" t="s">
        <v>25295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25296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884</v>
      </c>
      <c r="D436" s="1" t="s">
        <v>885</v>
      </c>
      <c r="E436" s="1" t="s">
        <v>721</v>
      </c>
      <c r="F436" s="1" t="s">
        <v>117</v>
      </c>
      <c r="G436" s="1" t="s">
        <v>722</v>
      </c>
      <c r="H436" s="1" t="s">
        <v>25297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886</v>
      </c>
      <c r="D437" s="1" t="s">
        <v>887</v>
      </c>
      <c r="E437" s="1" t="s">
        <v>721</v>
      </c>
      <c r="F437" s="1" t="s">
        <v>117</v>
      </c>
      <c r="G437" s="1" t="s">
        <v>722</v>
      </c>
      <c r="H437" s="1" t="s">
        <v>25298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888</v>
      </c>
      <c r="D438" s="1" t="s">
        <v>889</v>
      </c>
      <c r="E438" s="1" t="s">
        <v>721</v>
      </c>
      <c r="F438" s="1" t="s">
        <v>117</v>
      </c>
      <c r="G438" s="1" t="s">
        <v>722</v>
      </c>
      <c r="H438" s="1" t="s">
        <v>25299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890</v>
      </c>
      <c r="D439" s="1" t="s">
        <v>891</v>
      </c>
      <c r="E439" s="1" t="s">
        <v>721</v>
      </c>
      <c r="F439" s="1" t="s">
        <v>117</v>
      </c>
      <c r="G439" s="1" t="s">
        <v>722</v>
      </c>
      <c r="H439" s="1" t="s">
        <v>25300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892</v>
      </c>
      <c r="D440" s="1" t="s">
        <v>893</v>
      </c>
      <c r="E440" s="1" t="s">
        <v>721</v>
      </c>
      <c r="F440" s="1" t="s">
        <v>117</v>
      </c>
      <c r="G440" s="1" t="s">
        <v>722</v>
      </c>
      <c r="H440" s="1" t="s">
        <v>25301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894</v>
      </c>
      <c r="D441" s="1" t="s">
        <v>895</v>
      </c>
      <c r="E441" s="1" t="s">
        <v>721</v>
      </c>
      <c r="F441" s="1" t="s">
        <v>117</v>
      </c>
      <c r="G441" s="1" t="s">
        <v>722</v>
      </c>
      <c r="H441" s="1" t="s">
        <v>25302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896</v>
      </c>
      <c r="D442" s="1" t="s">
        <v>897</v>
      </c>
      <c r="E442" s="1" t="s">
        <v>721</v>
      </c>
      <c r="F442" s="1" t="s">
        <v>117</v>
      </c>
      <c r="G442" s="1" t="s">
        <v>722</v>
      </c>
      <c r="H442" s="1" t="s">
        <v>25303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898</v>
      </c>
      <c r="D443" s="1" t="s">
        <v>899</v>
      </c>
      <c r="E443" s="1" t="s">
        <v>721</v>
      </c>
      <c r="F443" s="1" t="s">
        <v>117</v>
      </c>
      <c r="G443" s="1" t="s">
        <v>722</v>
      </c>
      <c r="H443" s="1" t="s">
        <v>25304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900</v>
      </c>
      <c r="D444" s="1" t="s">
        <v>901</v>
      </c>
      <c r="E444" s="1" t="s">
        <v>721</v>
      </c>
      <c r="F444" s="1" t="s">
        <v>117</v>
      </c>
      <c r="G444" s="1" t="s">
        <v>722</v>
      </c>
      <c r="H444" s="1" t="s">
        <v>25305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902</v>
      </c>
      <c r="D445" s="1" t="s">
        <v>903</v>
      </c>
      <c r="E445" s="1" t="s">
        <v>721</v>
      </c>
      <c r="F445" s="1" t="s">
        <v>117</v>
      </c>
      <c r="G445" s="1" t="s">
        <v>722</v>
      </c>
      <c r="H445" s="1" t="s">
        <v>25306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904</v>
      </c>
      <c r="D446" s="1" t="s">
        <v>905</v>
      </c>
      <c r="E446" s="1" t="s">
        <v>721</v>
      </c>
      <c r="F446" s="1" t="s">
        <v>117</v>
      </c>
      <c r="G446" s="1" t="s">
        <v>722</v>
      </c>
      <c r="H446" s="1" t="s">
        <v>25307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705</v>
      </c>
      <c r="D447" s="1" t="s">
        <v>906</v>
      </c>
      <c r="E447" s="1" t="s">
        <v>721</v>
      </c>
      <c r="F447" s="1" t="s">
        <v>117</v>
      </c>
      <c r="G447" s="1" t="s">
        <v>722</v>
      </c>
      <c r="H447" s="1" t="s">
        <v>25308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907</v>
      </c>
      <c r="D448" s="1" t="s">
        <v>908</v>
      </c>
      <c r="E448" s="1" t="s">
        <v>721</v>
      </c>
      <c r="F448" s="1" t="s">
        <v>117</v>
      </c>
      <c r="G448" s="1" t="s">
        <v>722</v>
      </c>
      <c r="H448" s="1" t="s">
        <v>25309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909</v>
      </c>
      <c r="D449" s="1" t="s">
        <v>910</v>
      </c>
      <c r="E449" s="1" t="s">
        <v>721</v>
      </c>
      <c r="F449" s="1" t="s">
        <v>117</v>
      </c>
      <c r="G449" s="1" t="s">
        <v>722</v>
      </c>
      <c r="H449" s="1" t="s">
        <v>25310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911</v>
      </c>
      <c r="D450" s="1" t="s">
        <v>912</v>
      </c>
      <c r="E450" s="1" t="s">
        <v>721</v>
      </c>
      <c r="F450" s="1" t="s">
        <v>117</v>
      </c>
      <c r="G450" s="1" t="s">
        <v>722</v>
      </c>
      <c r="H450" s="1" t="s">
        <v>25311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913</v>
      </c>
      <c r="D451" s="1" t="s">
        <v>914</v>
      </c>
      <c r="E451" s="1" t="s">
        <v>721</v>
      </c>
      <c r="F451" s="1" t="s">
        <v>117</v>
      </c>
      <c r="G451" s="1" t="s">
        <v>722</v>
      </c>
      <c r="H451" s="1" t="s">
        <v>25312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915</v>
      </c>
      <c r="D452" s="1" t="s">
        <v>916</v>
      </c>
      <c r="E452" s="1" t="s">
        <v>721</v>
      </c>
      <c r="F452" s="1" t="s">
        <v>117</v>
      </c>
      <c r="G452" s="1" t="s">
        <v>722</v>
      </c>
      <c r="H452" s="1" t="s">
        <v>25313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917</v>
      </c>
      <c r="D453" s="1" t="s">
        <v>918</v>
      </c>
      <c r="E453" s="1" t="s">
        <v>721</v>
      </c>
      <c r="F453" s="1" t="s">
        <v>117</v>
      </c>
      <c r="G453" s="1" t="s">
        <v>722</v>
      </c>
      <c r="H453" s="1" t="s">
        <v>25314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919</v>
      </c>
      <c r="D454" s="1" t="s">
        <v>920</v>
      </c>
      <c r="E454" s="1" t="s">
        <v>721</v>
      </c>
      <c r="F454" s="1" t="s">
        <v>117</v>
      </c>
      <c r="G454" s="1" t="s">
        <v>722</v>
      </c>
      <c r="H454" s="1" t="s">
        <v>25315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921</v>
      </c>
      <c r="D455" s="1" t="s">
        <v>922</v>
      </c>
      <c r="E455" s="1" t="s">
        <v>721</v>
      </c>
      <c r="F455" s="1" t="s">
        <v>117</v>
      </c>
      <c r="G455" s="1" t="s">
        <v>722</v>
      </c>
      <c r="H455" s="1" t="s">
        <v>25316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923</v>
      </c>
      <c r="D456" s="1" t="s">
        <v>924</v>
      </c>
      <c r="E456" s="1" t="s">
        <v>721</v>
      </c>
      <c r="F456" s="1" t="s">
        <v>117</v>
      </c>
      <c r="G456" s="1" t="s">
        <v>722</v>
      </c>
      <c r="H456" s="1" t="s">
        <v>25317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925</v>
      </c>
      <c r="D457" s="1" t="s">
        <v>926</v>
      </c>
      <c r="E457" s="1" t="s">
        <v>721</v>
      </c>
      <c r="F457" s="1" t="s">
        <v>117</v>
      </c>
      <c r="G457" s="1" t="s">
        <v>722</v>
      </c>
      <c r="H457" s="1" t="s">
        <v>25318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927</v>
      </c>
      <c r="D458" s="1" t="s">
        <v>928</v>
      </c>
      <c r="E458" s="1" t="s">
        <v>721</v>
      </c>
      <c r="F458" s="1" t="s">
        <v>117</v>
      </c>
      <c r="G458" s="1" t="s">
        <v>722</v>
      </c>
      <c r="H458" s="1" t="s">
        <v>25319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929</v>
      </c>
      <c r="D459" s="1" t="s">
        <v>930</v>
      </c>
      <c r="E459" s="1" t="s">
        <v>721</v>
      </c>
      <c r="F459" s="1" t="s">
        <v>117</v>
      </c>
      <c r="G459" s="1" t="s">
        <v>722</v>
      </c>
      <c r="H459" s="1" t="s">
        <v>25320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931</v>
      </c>
      <c r="D460" s="1" t="s">
        <v>932</v>
      </c>
      <c r="E460" s="1" t="s">
        <v>721</v>
      </c>
      <c r="F460" s="1" t="s">
        <v>117</v>
      </c>
      <c r="G460" s="1" t="s">
        <v>722</v>
      </c>
      <c r="H460" s="1" t="s">
        <v>25321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933</v>
      </c>
      <c r="D461" s="1" t="s">
        <v>934</v>
      </c>
      <c r="E461" s="1" t="s">
        <v>721</v>
      </c>
      <c r="F461" s="1" t="s">
        <v>117</v>
      </c>
      <c r="G461" s="1" t="s">
        <v>722</v>
      </c>
      <c r="H461" s="1" t="s">
        <v>25322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935</v>
      </c>
      <c r="D462" s="1" t="s">
        <v>936</v>
      </c>
      <c r="E462" s="1" t="s">
        <v>721</v>
      </c>
      <c r="F462" s="1" t="s">
        <v>117</v>
      </c>
      <c r="G462" s="1" t="s">
        <v>722</v>
      </c>
      <c r="H462" s="1" t="s">
        <v>25323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937</v>
      </c>
      <c r="D463" s="1" t="s">
        <v>938</v>
      </c>
      <c r="E463" s="1" t="s">
        <v>721</v>
      </c>
      <c r="F463" s="1" t="s">
        <v>117</v>
      </c>
      <c r="G463" s="1" t="s">
        <v>722</v>
      </c>
      <c r="H463" s="1" t="s">
        <v>25324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939</v>
      </c>
      <c r="D464" s="1" t="s">
        <v>940</v>
      </c>
      <c r="E464" s="1" t="s">
        <v>721</v>
      </c>
      <c r="F464" s="1" t="s">
        <v>117</v>
      </c>
      <c r="G464" s="1" t="s">
        <v>722</v>
      </c>
      <c r="H464" s="1" t="s">
        <v>25325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941</v>
      </c>
      <c r="D465" s="1" t="s">
        <v>942</v>
      </c>
      <c r="E465" s="1" t="s">
        <v>721</v>
      </c>
      <c r="F465" s="1" t="s">
        <v>117</v>
      </c>
      <c r="G465" s="1" t="s">
        <v>722</v>
      </c>
      <c r="H465" s="1" t="s">
        <v>25326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943</v>
      </c>
      <c r="D466" s="1" t="s">
        <v>944</v>
      </c>
      <c r="E466" s="1" t="s">
        <v>721</v>
      </c>
      <c r="F466" s="1" t="s">
        <v>117</v>
      </c>
      <c r="G466" s="1" t="s">
        <v>722</v>
      </c>
      <c r="H466" s="1" t="s">
        <v>25327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945</v>
      </c>
      <c r="D467" s="1" t="s">
        <v>946</v>
      </c>
      <c r="E467" s="1" t="s">
        <v>721</v>
      </c>
      <c r="F467" s="1" t="s">
        <v>117</v>
      </c>
      <c r="G467" s="1" t="s">
        <v>722</v>
      </c>
      <c r="H467" s="1" t="s">
        <v>25328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540</v>
      </c>
      <c r="D468" s="1" t="s">
        <v>947</v>
      </c>
      <c r="E468" s="1" t="s">
        <v>721</v>
      </c>
      <c r="F468" s="1" t="s">
        <v>117</v>
      </c>
      <c r="G468" s="1" t="s">
        <v>722</v>
      </c>
      <c r="H468" s="1" t="s">
        <v>25329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948</v>
      </c>
      <c r="D469" s="1" t="s">
        <v>949</v>
      </c>
      <c r="E469" s="1" t="s">
        <v>721</v>
      </c>
      <c r="F469" s="1" t="s">
        <v>117</v>
      </c>
      <c r="G469" s="1" t="s">
        <v>722</v>
      </c>
      <c r="H469" s="1" t="s">
        <v>25330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950</v>
      </c>
      <c r="D470" s="1" t="s">
        <v>951</v>
      </c>
      <c r="E470" s="1" t="s">
        <v>721</v>
      </c>
      <c r="F470" s="1" t="s">
        <v>117</v>
      </c>
      <c r="G470" s="1" t="s">
        <v>722</v>
      </c>
      <c r="H470" s="1" t="s">
        <v>25331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952</v>
      </c>
      <c r="D471" s="1" t="s">
        <v>953</v>
      </c>
      <c r="E471" s="1" t="s">
        <v>721</v>
      </c>
      <c r="F471" s="1" t="s">
        <v>117</v>
      </c>
      <c r="G471" s="1" t="s">
        <v>722</v>
      </c>
      <c r="H471" s="1" t="s">
        <v>25332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954</v>
      </c>
      <c r="D472" s="1" t="s">
        <v>955</v>
      </c>
      <c r="E472" s="1" t="s">
        <v>721</v>
      </c>
      <c r="F472" s="1" t="s">
        <v>117</v>
      </c>
      <c r="G472" s="1" t="s">
        <v>722</v>
      </c>
      <c r="H472" s="1" t="s">
        <v>25333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956</v>
      </c>
      <c r="D473" s="1" t="s">
        <v>957</v>
      </c>
      <c r="E473" s="1" t="s">
        <v>721</v>
      </c>
      <c r="F473" s="1" t="s">
        <v>117</v>
      </c>
      <c r="G473" s="1" t="s">
        <v>722</v>
      </c>
      <c r="H473" s="1" t="s">
        <v>25334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958</v>
      </c>
      <c r="D474" s="1" t="s">
        <v>959</v>
      </c>
      <c r="E474" s="1" t="s">
        <v>721</v>
      </c>
      <c r="F474" s="1" t="s">
        <v>117</v>
      </c>
      <c r="G474" s="1" t="s">
        <v>722</v>
      </c>
      <c r="H474" s="1" t="s">
        <v>25335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960</v>
      </c>
      <c r="D475" s="1" t="s">
        <v>961</v>
      </c>
      <c r="E475" s="1" t="s">
        <v>721</v>
      </c>
      <c r="F475" s="1" t="s">
        <v>117</v>
      </c>
      <c r="G475" s="1" t="s">
        <v>722</v>
      </c>
      <c r="H475" s="1" t="s">
        <v>25336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962</v>
      </c>
      <c r="D476" s="1" t="s">
        <v>963</v>
      </c>
      <c r="E476" s="1" t="s">
        <v>721</v>
      </c>
      <c r="F476" s="1" t="s">
        <v>117</v>
      </c>
      <c r="G476" s="1" t="s">
        <v>722</v>
      </c>
      <c r="H476" s="1" t="s">
        <v>25337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964</v>
      </c>
      <c r="D477" s="1" t="s">
        <v>965</v>
      </c>
      <c r="E477" s="1" t="s">
        <v>721</v>
      </c>
      <c r="F477" s="1" t="s">
        <v>117</v>
      </c>
      <c r="G477" s="1" t="s">
        <v>722</v>
      </c>
      <c r="H477" s="1" t="s">
        <v>25338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966</v>
      </c>
      <c r="D478" s="1" t="s">
        <v>967</v>
      </c>
      <c r="E478" s="1" t="s">
        <v>721</v>
      </c>
      <c r="F478" s="1" t="s">
        <v>117</v>
      </c>
      <c r="G478" s="1" t="s">
        <v>722</v>
      </c>
      <c r="H478" s="1" t="s">
        <v>25339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968</v>
      </c>
      <c r="D479" s="1" t="s">
        <v>969</v>
      </c>
      <c r="E479" s="1" t="s">
        <v>721</v>
      </c>
      <c r="F479" s="1" t="s">
        <v>117</v>
      </c>
      <c r="G479" s="1" t="s">
        <v>722</v>
      </c>
      <c r="H479" s="1" t="s">
        <v>25340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970</v>
      </c>
      <c r="D480" s="1" t="s">
        <v>971</v>
      </c>
      <c r="E480" s="1" t="s">
        <v>721</v>
      </c>
      <c r="F480" s="1" t="s">
        <v>117</v>
      </c>
      <c r="G480" s="1" t="s">
        <v>722</v>
      </c>
      <c r="H480" s="1" t="s">
        <v>25341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972</v>
      </c>
      <c r="D481" s="1" t="s">
        <v>973</v>
      </c>
      <c r="E481" s="1" t="s">
        <v>721</v>
      </c>
      <c r="F481" s="1" t="s">
        <v>117</v>
      </c>
      <c r="G481" s="1" t="s">
        <v>722</v>
      </c>
      <c r="H481" s="1" t="s">
        <v>25342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974</v>
      </c>
      <c r="D482" s="1" t="s">
        <v>975</v>
      </c>
      <c r="E482" s="1" t="s">
        <v>721</v>
      </c>
      <c r="F482" s="1" t="s">
        <v>117</v>
      </c>
      <c r="G482" s="1" t="s">
        <v>722</v>
      </c>
      <c r="H482" s="1" t="s">
        <v>25343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976</v>
      </c>
      <c r="D483" s="1" t="s">
        <v>977</v>
      </c>
      <c r="E483" s="1" t="s">
        <v>721</v>
      </c>
      <c r="F483" s="1" t="s">
        <v>117</v>
      </c>
      <c r="G483" s="1" t="s">
        <v>722</v>
      </c>
      <c r="H483" s="1" t="s">
        <v>25344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978</v>
      </c>
      <c r="D484" s="1" t="s">
        <v>979</v>
      </c>
      <c r="E484" s="1" t="s">
        <v>721</v>
      </c>
      <c r="F484" s="1" t="s">
        <v>117</v>
      </c>
      <c r="G484" s="1" t="s">
        <v>722</v>
      </c>
      <c r="H484" s="1" t="s">
        <v>25345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980</v>
      </c>
      <c r="D485" s="1" t="s">
        <v>981</v>
      </c>
      <c r="E485" s="1" t="s">
        <v>721</v>
      </c>
      <c r="F485" s="1" t="s">
        <v>117</v>
      </c>
      <c r="G485" s="1" t="s">
        <v>722</v>
      </c>
      <c r="H485" s="1" t="s">
        <v>25346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982</v>
      </c>
      <c r="D486" s="1" t="s">
        <v>983</v>
      </c>
      <c r="E486" s="1" t="s">
        <v>721</v>
      </c>
      <c r="F486" s="1" t="s">
        <v>117</v>
      </c>
      <c r="G486" s="1" t="s">
        <v>722</v>
      </c>
      <c r="H486" s="1" t="s">
        <v>25347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984</v>
      </c>
      <c r="D487" s="1" t="s">
        <v>985</v>
      </c>
      <c r="E487" s="1" t="s">
        <v>721</v>
      </c>
      <c r="F487" s="1" t="s">
        <v>117</v>
      </c>
      <c r="G487" s="1" t="s">
        <v>722</v>
      </c>
      <c r="H487" s="1" t="s">
        <v>25348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986</v>
      </c>
      <c r="D488" s="1" t="s">
        <v>987</v>
      </c>
      <c r="E488" s="1" t="s">
        <v>721</v>
      </c>
      <c r="F488" s="1" t="s">
        <v>117</v>
      </c>
      <c r="G488" s="1" t="s">
        <v>722</v>
      </c>
      <c r="H488" s="1" t="s">
        <v>25349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988</v>
      </c>
      <c r="D489" s="1" t="s">
        <v>989</v>
      </c>
      <c r="E489" s="1" t="s">
        <v>721</v>
      </c>
      <c r="F489" s="1" t="s">
        <v>117</v>
      </c>
      <c r="G489" s="1" t="s">
        <v>722</v>
      </c>
      <c r="H489" s="1" t="s">
        <v>25350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990</v>
      </c>
      <c r="D490" s="1" t="s">
        <v>991</v>
      </c>
      <c r="E490" s="1" t="s">
        <v>721</v>
      </c>
      <c r="F490" s="1" t="s">
        <v>117</v>
      </c>
      <c r="G490" s="1" t="s">
        <v>722</v>
      </c>
      <c r="H490" s="1" t="s">
        <v>25351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992</v>
      </c>
      <c r="D491" s="1" t="s">
        <v>993</v>
      </c>
      <c r="E491" s="1" t="s">
        <v>721</v>
      </c>
      <c r="F491" s="1" t="s">
        <v>117</v>
      </c>
      <c r="G491" s="1" t="s">
        <v>722</v>
      </c>
      <c r="H491" s="1" t="s">
        <v>25352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994</v>
      </c>
      <c r="D492" s="1" t="s">
        <v>995</v>
      </c>
      <c r="E492" s="1" t="s">
        <v>721</v>
      </c>
      <c r="F492" s="1" t="s">
        <v>117</v>
      </c>
      <c r="G492" s="1" t="s">
        <v>722</v>
      </c>
      <c r="H492" s="1" t="s">
        <v>25353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996</v>
      </c>
      <c r="D493" s="1" t="s">
        <v>997</v>
      </c>
      <c r="E493" s="1" t="s">
        <v>721</v>
      </c>
      <c r="F493" s="1" t="s">
        <v>117</v>
      </c>
      <c r="G493" s="1" t="s">
        <v>722</v>
      </c>
      <c r="H493" s="1" t="s">
        <v>25354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998</v>
      </c>
      <c r="D494" s="1" t="s">
        <v>999</v>
      </c>
      <c r="E494" s="1" t="s">
        <v>721</v>
      </c>
      <c r="F494" s="1" t="s">
        <v>117</v>
      </c>
      <c r="G494" s="1" t="s">
        <v>722</v>
      </c>
      <c r="H494" s="1" t="s">
        <v>25355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1000</v>
      </c>
      <c r="D495" s="1" t="s">
        <v>1001</v>
      </c>
      <c r="E495" s="1" t="s">
        <v>721</v>
      </c>
      <c r="F495" s="1" t="s">
        <v>117</v>
      </c>
      <c r="G495" s="1" t="s">
        <v>722</v>
      </c>
      <c r="H495" s="1" t="s">
        <v>25356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1002</v>
      </c>
      <c r="D496" s="1" t="s">
        <v>1003</v>
      </c>
      <c r="E496" s="1" t="s">
        <v>721</v>
      </c>
      <c r="F496" s="1" t="s">
        <v>117</v>
      </c>
      <c r="G496" s="1" t="s">
        <v>722</v>
      </c>
      <c r="H496" s="1" t="s">
        <v>25357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1004</v>
      </c>
      <c r="D497" s="1" t="s">
        <v>1005</v>
      </c>
      <c r="E497" s="1" t="s">
        <v>721</v>
      </c>
      <c r="F497" s="1" t="s">
        <v>117</v>
      </c>
      <c r="G497" s="1" t="s">
        <v>722</v>
      </c>
      <c r="H497" s="1" t="s">
        <v>25358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1006</v>
      </c>
      <c r="D498" s="1" t="s">
        <v>1007</v>
      </c>
      <c r="E498" s="1" t="s">
        <v>721</v>
      </c>
      <c r="F498" s="1" t="s">
        <v>117</v>
      </c>
      <c r="G498" s="1" t="s">
        <v>722</v>
      </c>
      <c r="H498" s="1" t="s">
        <v>25359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1008</v>
      </c>
      <c r="D499" s="1" t="s">
        <v>1009</v>
      </c>
      <c r="E499" s="1" t="s">
        <v>721</v>
      </c>
      <c r="F499" s="1" t="s">
        <v>117</v>
      </c>
      <c r="G499" s="1" t="s">
        <v>722</v>
      </c>
      <c r="H499" s="1" t="s">
        <v>25360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1010</v>
      </c>
      <c r="D500" s="1" t="s">
        <v>1011</v>
      </c>
      <c r="E500" s="1" t="s">
        <v>721</v>
      </c>
      <c r="F500" s="1" t="s">
        <v>117</v>
      </c>
      <c r="G500" s="1" t="s">
        <v>722</v>
      </c>
      <c r="H500" s="1" t="s">
        <v>25361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1012</v>
      </c>
      <c r="D501" s="1" t="s">
        <v>1013</v>
      </c>
      <c r="E501" s="1" t="s">
        <v>721</v>
      </c>
      <c r="F501" s="1" t="s">
        <v>117</v>
      </c>
      <c r="G501" s="1" t="s">
        <v>722</v>
      </c>
      <c r="H501" s="1" t="s">
        <v>25362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1014</v>
      </c>
      <c r="D502" s="1" t="s">
        <v>1015</v>
      </c>
      <c r="E502" s="1" t="s">
        <v>721</v>
      </c>
      <c r="F502" s="1" t="s">
        <v>117</v>
      </c>
      <c r="G502" s="1" t="s">
        <v>722</v>
      </c>
      <c r="H502" s="1" t="s">
        <v>25363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1016</v>
      </c>
      <c r="D503" s="1" t="s">
        <v>1017</v>
      </c>
      <c r="E503" s="1" t="s">
        <v>721</v>
      </c>
      <c r="F503" s="1" t="s">
        <v>117</v>
      </c>
      <c r="G503" s="1" t="s">
        <v>722</v>
      </c>
      <c r="H503" s="1" t="s">
        <v>25364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1018</v>
      </c>
      <c r="D504" s="1" t="s">
        <v>1019</v>
      </c>
      <c r="E504" s="1" t="s">
        <v>721</v>
      </c>
      <c r="F504" s="1" t="s">
        <v>117</v>
      </c>
      <c r="G504" s="1" t="s">
        <v>722</v>
      </c>
      <c r="H504" s="1" t="s">
        <v>25365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1020</v>
      </c>
      <c r="D505" s="1" t="s">
        <v>1021</v>
      </c>
      <c r="E505" s="1" t="s">
        <v>721</v>
      </c>
      <c r="F505" s="1" t="s">
        <v>117</v>
      </c>
      <c r="G505" s="1" t="s">
        <v>722</v>
      </c>
      <c r="H505" s="1" t="s">
        <v>25366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1022</v>
      </c>
      <c r="D506" s="1" t="s">
        <v>1023</v>
      </c>
      <c r="E506" s="1" t="s">
        <v>721</v>
      </c>
      <c r="F506" s="1" t="s">
        <v>117</v>
      </c>
      <c r="G506" s="1" t="s">
        <v>722</v>
      </c>
      <c r="H506" s="1" t="s">
        <v>25367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1024</v>
      </c>
      <c r="D507" s="1" t="s">
        <v>1025</v>
      </c>
      <c r="E507" s="1" t="s">
        <v>721</v>
      </c>
      <c r="F507" s="1" t="s">
        <v>117</v>
      </c>
      <c r="G507" s="1" t="s">
        <v>722</v>
      </c>
      <c r="H507" s="1" t="s">
        <v>25368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1026</v>
      </c>
      <c r="D508" s="1" t="s">
        <v>1027</v>
      </c>
      <c r="E508" s="1" t="s">
        <v>721</v>
      </c>
      <c r="F508" s="1" t="s">
        <v>117</v>
      </c>
      <c r="G508" s="1" t="s">
        <v>722</v>
      </c>
      <c r="H508" s="1" t="s">
        <v>25369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1028</v>
      </c>
      <c r="D509" s="1" t="s">
        <v>1029</v>
      </c>
      <c r="E509" s="1" t="s">
        <v>721</v>
      </c>
      <c r="F509" s="1" t="s">
        <v>117</v>
      </c>
      <c r="G509" s="1" t="s">
        <v>722</v>
      </c>
      <c r="H509" s="1" t="s">
        <v>25370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1030</v>
      </c>
      <c r="D510" s="1" t="s">
        <v>1031</v>
      </c>
      <c r="E510" s="1" t="s">
        <v>721</v>
      </c>
      <c r="F510" s="1" t="s">
        <v>117</v>
      </c>
      <c r="G510" s="1" t="s">
        <v>722</v>
      </c>
      <c r="H510" s="1" t="s">
        <v>25371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1032</v>
      </c>
      <c r="D511" s="1" t="s">
        <v>1033</v>
      </c>
      <c r="E511" s="1" t="s">
        <v>721</v>
      </c>
      <c r="F511" s="1" t="s">
        <v>117</v>
      </c>
      <c r="G511" s="1" t="s">
        <v>722</v>
      </c>
      <c r="H511" s="1" t="s">
        <v>25372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1034</v>
      </c>
      <c r="D512" s="1" t="s">
        <v>1035</v>
      </c>
      <c r="E512" s="1" t="s">
        <v>721</v>
      </c>
      <c r="F512" s="1" t="s">
        <v>117</v>
      </c>
      <c r="G512" s="1" t="s">
        <v>722</v>
      </c>
      <c r="H512" s="1" t="s">
        <v>25373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1036</v>
      </c>
      <c r="D513" s="1" t="s">
        <v>1037</v>
      </c>
      <c r="E513" s="1" t="s">
        <v>721</v>
      </c>
      <c r="F513" s="1" t="s">
        <v>117</v>
      </c>
      <c r="G513" s="1" t="s">
        <v>722</v>
      </c>
      <c r="H513" s="1" t="s">
        <v>25374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1038</v>
      </c>
      <c r="D514" s="1" t="s">
        <v>1039</v>
      </c>
      <c r="E514" s="1" t="s">
        <v>721</v>
      </c>
      <c r="F514" s="1" t="s">
        <v>117</v>
      </c>
      <c r="G514" s="1" t="s">
        <v>722</v>
      </c>
      <c r="H514" s="1" t="s">
        <v>25375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1040</v>
      </c>
      <c r="D515" s="1" t="s">
        <v>1041</v>
      </c>
      <c r="E515" s="1" t="s">
        <v>721</v>
      </c>
      <c r="F515" s="1" t="s">
        <v>117</v>
      </c>
      <c r="G515" s="1" t="s">
        <v>722</v>
      </c>
      <c r="H515" s="1" t="s">
        <v>25376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1042</v>
      </c>
      <c r="D516" s="1" t="s">
        <v>1043</v>
      </c>
      <c r="E516" s="1" t="s">
        <v>721</v>
      </c>
      <c r="F516" s="1" t="s">
        <v>117</v>
      </c>
      <c r="G516" s="1" t="s">
        <v>722</v>
      </c>
      <c r="H516" s="1" t="s">
        <v>25377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1044</v>
      </c>
      <c r="D517" s="1" t="s">
        <v>1045</v>
      </c>
      <c r="E517" s="1" t="s">
        <v>721</v>
      </c>
      <c r="F517" s="1" t="s">
        <v>117</v>
      </c>
      <c r="G517" s="1" t="s">
        <v>722</v>
      </c>
      <c r="H517" s="1" t="s">
        <v>25378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1046</v>
      </c>
      <c r="D518" s="1" t="s">
        <v>1047</v>
      </c>
      <c r="E518" s="1" t="s">
        <v>721</v>
      </c>
      <c r="F518" s="1" t="s">
        <v>117</v>
      </c>
      <c r="G518" s="1" t="s">
        <v>722</v>
      </c>
      <c r="H518" s="1" t="s">
        <v>25379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1048</v>
      </c>
      <c r="D519" s="1" t="s">
        <v>1049</v>
      </c>
      <c r="E519" s="1" t="s">
        <v>721</v>
      </c>
      <c r="F519" s="1" t="s">
        <v>117</v>
      </c>
      <c r="G519" s="1" t="s">
        <v>722</v>
      </c>
      <c r="H519" s="1" t="s">
        <v>25380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1050</v>
      </c>
      <c r="D520" s="1" t="s">
        <v>1051</v>
      </c>
      <c r="E520" s="1" t="s">
        <v>721</v>
      </c>
      <c r="F520" s="1" t="s">
        <v>117</v>
      </c>
      <c r="G520" s="1" t="s">
        <v>722</v>
      </c>
      <c r="H520" s="1" t="s">
        <v>25381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1052</v>
      </c>
      <c r="D521" s="1" t="s">
        <v>1053</v>
      </c>
      <c r="E521" s="1" t="s">
        <v>721</v>
      </c>
      <c r="F521" s="1" t="s">
        <v>117</v>
      </c>
      <c r="G521" s="1" t="s">
        <v>722</v>
      </c>
      <c r="H521" s="1" t="s">
        <v>25382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1054</v>
      </c>
      <c r="D522" s="1" t="s">
        <v>1055</v>
      </c>
      <c r="E522" s="1" t="s">
        <v>721</v>
      </c>
      <c r="F522" s="1" t="s">
        <v>117</v>
      </c>
      <c r="G522" s="1" t="s">
        <v>722</v>
      </c>
      <c r="H522" s="1" t="s">
        <v>25383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1056</v>
      </c>
      <c r="E523" s="1" t="s">
        <v>721</v>
      </c>
      <c r="F523" s="1" t="s">
        <v>117</v>
      </c>
      <c r="G523" s="1" t="s">
        <v>722</v>
      </c>
      <c r="H523" s="1" t="s">
        <v>25384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1057</v>
      </c>
      <c r="D524" s="1" t="s">
        <v>1058</v>
      </c>
      <c r="E524" s="1" t="s">
        <v>721</v>
      </c>
      <c r="F524" s="1" t="s">
        <v>117</v>
      </c>
      <c r="G524" s="1" t="s">
        <v>722</v>
      </c>
      <c r="H524" s="1" t="s">
        <v>25385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1059</v>
      </c>
      <c r="D525" s="1" t="s">
        <v>1060</v>
      </c>
      <c r="E525" s="1" t="s">
        <v>721</v>
      </c>
      <c r="F525" s="1" t="s">
        <v>117</v>
      </c>
      <c r="G525" s="1" t="s">
        <v>722</v>
      </c>
      <c r="H525" s="1" t="s">
        <v>25386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1061</v>
      </c>
      <c r="D526" s="1" t="s">
        <v>1062</v>
      </c>
      <c r="E526" s="1" t="s">
        <v>721</v>
      </c>
      <c r="F526" s="1" t="s">
        <v>117</v>
      </c>
      <c r="G526" s="1" t="s">
        <v>722</v>
      </c>
      <c r="H526" s="1" t="s">
        <v>25387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1063</v>
      </c>
      <c r="D527" s="1" t="s">
        <v>1064</v>
      </c>
      <c r="E527" s="1" t="s">
        <v>721</v>
      </c>
      <c r="F527" s="1" t="s">
        <v>117</v>
      </c>
      <c r="G527" s="1" t="s">
        <v>722</v>
      </c>
      <c r="H527" s="1" t="s">
        <v>25388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1065</v>
      </c>
      <c r="D528" s="1" t="s">
        <v>1066</v>
      </c>
      <c r="E528" s="1" t="s">
        <v>721</v>
      </c>
      <c r="F528" s="1" t="s">
        <v>117</v>
      </c>
      <c r="G528" s="1" t="s">
        <v>722</v>
      </c>
      <c r="H528" s="1" t="s">
        <v>25389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1067</v>
      </c>
      <c r="D529" s="1" t="s">
        <v>1068</v>
      </c>
      <c r="E529" s="1" t="s">
        <v>721</v>
      </c>
      <c r="F529" s="1" t="s">
        <v>117</v>
      </c>
      <c r="G529" s="1" t="s">
        <v>722</v>
      </c>
      <c r="H529" s="1" t="s">
        <v>25390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1069</v>
      </c>
      <c r="D530" s="1" t="s">
        <v>1070</v>
      </c>
      <c r="E530" s="1" t="s">
        <v>721</v>
      </c>
      <c r="F530" s="1" t="s">
        <v>117</v>
      </c>
      <c r="G530" s="1" t="s">
        <v>722</v>
      </c>
      <c r="H530" s="1" t="s">
        <v>25391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1071</v>
      </c>
      <c r="D531" s="1" t="s">
        <v>1072</v>
      </c>
      <c r="E531" s="1" t="s">
        <v>721</v>
      </c>
      <c r="F531" s="1" t="s">
        <v>117</v>
      </c>
      <c r="G531" s="1" t="s">
        <v>722</v>
      </c>
      <c r="H531" s="1" t="s">
        <v>25392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1073</v>
      </c>
      <c r="D532" s="1" t="s">
        <v>1074</v>
      </c>
      <c r="E532" s="1" t="s">
        <v>721</v>
      </c>
      <c r="F532" s="1" t="s">
        <v>117</v>
      </c>
      <c r="G532" s="1" t="s">
        <v>722</v>
      </c>
      <c r="H532" s="1" t="s">
        <v>25393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1075</v>
      </c>
      <c r="D533" s="1" t="s">
        <v>1076</v>
      </c>
      <c r="E533" s="1" t="s">
        <v>721</v>
      </c>
      <c r="F533" s="1" t="s">
        <v>117</v>
      </c>
      <c r="G533" s="1" t="s">
        <v>722</v>
      </c>
      <c r="H533" s="1" t="s">
        <v>25394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1077</v>
      </c>
      <c r="D534" s="1" t="s">
        <v>1078</v>
      </c>
      <c r="E534" s="1" t="s">
        <v>721</v>
      </c>
      <c r="F534" s="1" t="s">
        <v>117</v>
      </c>
      <c r="G534" s="1" t="s">
        <v>722</v>
      </c>
      <c r="H534" s="1" t="s">
        <v>25395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1079</v>
      </c>
      <c r="D535" s="1" t="s">
        <v>1080</v>
      </c>
      <c r="E535" s="1" t="s">
        <v>721</v>
      </c>
      <c r="F535" s="1" t="s">
        <v>117</v>
      </c>
      <c r="G535" s="1" t="s">
        <v>722</v>
      </c>
      <c r="H535" s="1" t="s">
        <v>25396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1081</v>
      </c>
      <c r="D536" s="1" t="s">
        <v>1082</v>
      </c>
      <c r="E536" s="1" t="s">
        <v>721</v>
      </c>
      <c r="F536" s="1" t="s">
        <v>117</v>
      </c>
      <c r="G536" s="1" t="s">
        <v>722</v>
      </c>
      <c r="H536" s="1" t="s">
        <v>25397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1083</v>
      </c>
      <c r="D537" s="1" t="s">
        <v>1084</v>
      </c>
      <c r="E537" s="1" t="s">
        <v>721</v>
      </c>
      <c r="F537" s="1" t="s">
        <v>117</v>
      </c>
      <c r="G537" s="1" t="s">
        <v>722</v>
      </c>
      <c r="H537" s="1" t="s">
        <v>25398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1085</v>
      </c>
      <c r="D538" s="1" t="s">
        <v>1086</v>
      </c>
      <c r="E538" s="1" t="s">
        <v>721</v>
      </c>
      <c r="F538" s="1" t="s">
        <v>117</v>
      </c>
      <c r="G538" s="1" t="s">
        <v>722</v>
      </c>
      <c r="H538" s="1" t="s">
        <v>25399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1087</v>
      </c>
      <c r="D539" s="1" t="s">
        <v>1088</v>
      </c>
      <c r="E539" s="1" t="s">
        <v>721</v>
      </c>
      <c r="F539" s="1" t="s">
        <v>117</v>
      </c>
      <c r="G539" s="1" t="s">
        <v>722</v>
      </c>
      <c r="H539" s="1" t="s">
        <v>25400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1089</v>
      </c>
      <c r="D540" s="1" t="s">
        <v>1090</v>
      </c>
      <c r="E540" s="1" t="s">
        <v>721</v>
      </c>
      <c r="F540" s="1" t="s">
        <v>117</v>
      </c>
      <c r="G540" s="1" t="s">
        <v>722</v>
      </c>
      <c r="H540" s="1" t="s">
        <v>25401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1091</v>
      </c>
      <c r="D541" s="1" t="s">
        <v>1092</v>
      </c>
      <c r="E541" s="1" t="s">
        <v>721</v>
      </c>
      <c r="F541" s="1" t="s">
        <v>117</v>
      </c>
      <c r="G541" s="1" t="s">
        <v>722</v>
      </c>
      <c r="H541" s="1" t="s">
        <v>25402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1093</v>
      </c>
      <c r="D542" s="1" t="s">
        <v>1094</v>
      </c>
      <c r="E542" s="1" t="s">
        <v>721</v>
      </c>
      <c r="F542" s="1" t="s">
        <v>117</v>
      </c>
      <c r="G542" s="1" t="s">
        <v>722</v>
      </c>
      <c r="H542" s="1" t="s">
        <v>25403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1095</v>
      </c>
      <c r="D543" s="1" t="s">
        <v>1096</v>
      </c>
      <c r="E543" s="1" t="s">
        <v>721</v>
      </c>
      <c r="F543" s="1" t="s">
        <v>117</v>
      </c>
      <c r="G543" s="1" t="s">
        <v>722</v>
      </c>
      <c r="H543" s="1" t="s">
        <v>25404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1097</v>
      </c>
      <c r="D544" s="1" t="s">
        <v>1098</v>
      </c>
      <c r="E544" s="1" t="s">
        <v>721</v>
      </c>
      <c r="F544" s="1" t="s">
        <v>117</v>
      </c>
      <c r="G544" s="1" t="s">
        <v>722</v>
      </c>
      <c r="H544" s="1" t="s">
        <v>25405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1099</v>
      </c>
      <c r="D545" s="1" t="s">
        <v>1100</v>
      </c>
      <c r="E545" s="1" t="s">
        <v>721</v>
      </c>
      <c r="F545" s="1" t="s">
        <v>117</v>
      </c>
      <c r="G545" s="1" t="s">
        <v>722</v>
      </c>
      <c r="H545" s="1" t="s">
        <v>25406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1101</v>
      </c>
      <c r="D546" s="1" t="s">
        <v>1102</v>
      </c>
      <c r="E546" s="1" t="s">
        <v>721</v>
      </c>
      <c r="F546" s="1" t="s">
        <v>117</v>
      </c>
      <c r="G546" s="1" t="s">
        <v>722</v>
      </c>
      <c r="H546" s="1" t="s">
        <v>25407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1103</v>
      </c>
      <c r="D547" s="1" t="s">
        <v>1104</v>
      </c>
      <c r="E547" s="1" t="s">
        <v>721</v>
      </c>
      <c r="F547" s="1" t="s">
        <v>117</v>
      </c>
      <c r="G547" s="1" t="s">
        <v>722</v>
      </c>
      <c r="H547" s="1" t="s">
        <v>25408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1105</v>
      </c>
      <c r="D548" s="1" t="s">
        <v>1106</v>
      </c>
      <c r="E548" s="1" t="s">
        <v>721</v>
      </c>
      <c r="F548" s="1" t="s">
        <v>117</v>
      </c>
      <c r="G548" s="1" t="s">
        <v>722</v>
      </c>
      <c r="H548" s="1" t="s">
        <v>25409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1107</v>
      </c>
      <c r="D549" s="1" t="s">
        <v>1108</v>
      </c>
      <c r="E549" s="1" t="s">
        <v>721</v>
      </c>
      <c r="F549" s="1" t="s">
        <v>117</v>
      </c>
      <c r="G549" s="1" t="s">
        <v>722</v>
      </c>
      <c r="H549" s="1" t="s">
        <v>25410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1109</v>
      </c>
      <c r="D550" s="1" t="s">
        <v>1110</v>
      </c>
      <c r="E550" s="1" t="s">
        <v>721</v>
      </c>
      <c r="F550" s="1" t="s">
        <v>117</v>
      </c>
      <c r="G550" s="1" t="s">
        <v>722</v>
      </c>
      <c r="H550" s="1" t="s">
        <v>25411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1111</v>
      </c>
      <c r="D551" s="1" t="s">
        <v>1112</v>
      </c>
      <c r="E551" s="1" t="s">
        <v>721</v>
      </c>
      <c r="F551" s="1" t="s">
        <v>117</v>
      </c>
      <c r="G551" s="1" t="s">
        <v>722</v>
      </c>
      <c r="H551" s="1" t="s">
        <v>25412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1113</v>
      </c>
      <c r="D552" s="1" t="s">
        <v>1114</v>
      </c>
      <c r="E552" s="1" t="s">
        <v>721</v>
      </c>
      <c r="F552" s="1" t="s">
        <v>117</v>
      </c>
      <c r="G552" s="1" t="s">
        <v>722</v>
      </c>
      <c r="H552" s="1" t="s">
        <v>25413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1115</v>
      </c>
      <c r="D553" s="1" t="s">
        <v>1116</v>
      </c>
      <c r="E553" s="1" t="s">
        <v>721</v>
      </c>
      <c r="F553" s="1" t="s">
        <v>117</v>
      </c>
      <c r="G553" s="1" t="s">
        <v>722</v>
      </c>
      <c r="H553" s="1" t="s">
        <v>25414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1117</v>
      </c>
      <c r="D554" s="1" t="s">
        <v>1118</v>
      </c>
      <c r="E554" s="1" t="s">
        <v>721</v>
      </c>
      <c r="F554" s="1" t="s">
        <v>117</v>
      </c>
      <c r="G554" s="1" t="s">
        <v>722</v>
      </c>
      <c r="H554" s="1" t="s">
        <v>25415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1119</v>
      </c>
      <c r="D555" s="1" t="s">
        <v>1120</v>
      </c>
      <c r="E555" s="1" t="s">
        <v>721</v>
      </c>
      <c r="F555" s="1" t="s">
        <v>117</v>
      </c>
      <c r="G555" s="1" t="s">
        <v>722</v>
      </c>
      <c r="H555" s="1" t="s">
        <v>25416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1121</v>
      </c>
      <c r="D556" s="1" t="s">
        <v>1122</v>
      </c>
      <c r="E556" s="1" t="s">
        <v>721</v>
      </c>
      <c r="F556" s="1" t="s">
        <v>117</v>
      </c>
      <c r="G556" s="1" t="s">
        <v>722</v>
      </c>
      <c r="H556" s="1" t="s">
        <v>25417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1123</v>
      </c>
      <c r="D557" s="1" t="s">
        <v>1124</v>
      </c>
      <c r="E557" s="1" t="s">
        <v>721</v>
      </c>
      <c r="F557" s="1" t="s">
        <v>117</v>
      </c>
      <c r="G557" s="1" t="s">
        <v>722</v>
      </c>
      <c r="H557" s="1" t="s">
        <v>25418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1125</v>
      </c>
      <c r="D558" s="1" t="s">
        <v>1126</v>
      </c>
      <c r="E558" s="1" t="s">
        <v>721</v>
      </c>
      <c r="F558" s="1" t="s">
        <v>117</v>
      </c>
      <c r="G558" s="1" t="s">
        <v>722</v>
      </c>
      <c r="H558" s="1" t="s">
        <v>25419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1127</v>
      </c>
      <c r="D559" s="1" t="s">
        <v>1128</v>
      </c>
      <c r="E559" s="1" t="s">
        <v>721</v>
      </c>
      <c r="F559" s="1" t="s">
        <v>117</v>
      </c>
      <c r="G559" s="1" t="s">
        <v>722</v>
      </c>
      <c r="H559" s="1" t="s">
        <v>25420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1129</v>
      </c>
      <c r="D560" s="1" t="s">
        <v>1130</v>
      </c>
      <c r="E560" s="1" t="s">
        <v>721</v>
      </c>
      <c r="F560" s="1" t="s">
        <v>117</v>
      </c>
      <c r="G560" s="1" t="s">
        <v>722</v>
      </c>
      <c r="H560" s="1" t="s">
        <v>25421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1131</v>
      </c>
      <c r="D561" s="1" t="s">
        <v>1132</v>
      </c>
      <c r="E561" s="1" t="s">
        <v>721</v>
      </c>
      <c r="F561" s="1" t="s">
        <v>117</v>
      </c>
      <c r="G561" s="1" t="s">
        <v>722</v>
      </c>
      <c r="H561" s="1" t="s">
        <v>25422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1133</v>
      </c>
      <c r="D562" s="1" t="s">
        <v>1134</v>
      </c>
      <c r="E562" s="1" t="s">
        <v>721</v>
      </c>
      <c r="F562" s="1" t="s">
        <v>117</v>
      </c>
      <c r="G562" s="1" t="s">
        <v>722</v>
      </c>
      <c r="H562" s="1" t="s">
        <v>25423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1135</v>
      </c>
      <c r="D563" s="1" t="s">
        <v>1136</v>
      </c>
      <c r="E563" s="1" t="s">
        <v>721</v>
      </c>
      <c r="F563" s="1" t="s">
        <v>117</v>
      </c>
      <c r="G563" s="1" t="s">
        <v>722</v>
      </c>
      <c r="H563" s="1" t="s">
        <v>25424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1137</v>
      </c>
      <c r="D564" s="1" t="s">
        <v>1138</v>
      </c>
      <c r="E564" s="1" t="s">
        <v>721</v>
      </c>
      <c r="F564" s="1" t="s">
        <v>117</v>
      </c>
      <c r="G564" s="1" t="s">
        <v>722</v>
      </c>
      <c r="H564" s="1" t="s">
        <v>25425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1139</v>
      </c>
      <c r="D565" s="1" t="s">
        <v>1140</v>
      </c>
      <c r="E565" s="1" t="s">
        <v>721</v>
      </c>
      <c r="F565" s="1" t="s">
        <v>117</v>
      </c>
      <c r="G565" s="1" t="s">
        <v>722</v>
      </c>
      <c r="H565" s="1" t="s">
        <v>25426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1141</v>
      </c>
      <c r="D566" s="1" t="s">
        <v>1142</v>
      </c>
      <c r="E566" s="1" t="s">
        <v>721</v>
      </c>
      <c r="F566" s="1" t="s">
        <v>117</v>
      </c>
      <c r="G566" s="1" t="s">
        <v>722</v>
      </c>
      <c r="H566" s="1" t="s">
        <v>25427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1143</v>
      </c>
      <c r="D567" s="1" t="s">
        <v>1144</v>
      </c>
      <c r="E567" s="1" t="s">
        <v>721</v>
      </c>
      <c r="F567" s="1" t="s">
        <v>117</v>
      </c>
      <c r="G567" s="1" t="s">
        <v>722</v>
      </c>
      <c r="H567" s="1" t="s">
        <v>25428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1145</v>
      </c>
      <c r="D568" s="1" t="s">
        <v>1146</v>
      </c>
      <c r="E568" s="1" t="s">
        <v>721</v>
      </c>
      <c r="F568" s="1" t="s">
        <v>117</v>
      </c>
      <c r="G568" s="1" t="s">
        <v>722</v>
      </c>
      <c r="H568" s="1" t="s">
        <v>25429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1147</v>
      </c>
      <c r="D569" s="1" t="s">
        <v>1148</v>
      </c>
      <c r="E569" s="1" t="s">
        <v>721</v>
      </c>
      <c r="F569" s="1" t="s">
        <v>117</v>
      </c>
      <c r="G569" s="1" t="s">
        <v>722</v>
      </c>
      <c r="H569" s="1" t="s">
        <v>25430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1149</v>
      </c>
      <c r="D570" s="1" t="s">
        <v>1150</v>
      </c>
      <c r="E570" s="1" t="s">
        <v>721</v>
      </c>
      <c r="F570" s="1" t="s">
        <v>117</v>
      </c>
      <c r="G570" s="1" t="s">
        <v>722</v>
      </c>
      <c r="H570" s="1" t="s">
        <v>25431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1151</v>
      </c>
      <c r="D571" s="1" t="s">
        <v>1152</v>
      </c>
      <c r="E571" s="1" t="s">
        <v>721</v>
      </c>
      <c r="F571" s="1" t="s">
        <v>117</v>
      </c>
      <c r="G571" s="1" t="s">
        <v>722</v>
      </c>
      <c r="H571" s="1" t="s">
        <v>25432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1153</v>
      </c>
      <c r="D572" s="1" t="s">
        <v>1154</v>
      </c>
      <c r="E572" s="1" t="s">
        <v>721</v>
      </c>
      <c r="F572" s="1" t="s">
        <v>117</v>
      </c>
      <c r="G572" s="1" t="s">
        <v>722</v>
      </c>
      <c r="H572" s="1" t="s">
        <v>25433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1155</v>
      </c>
      <c r="D573" s="1" t="s">
        <v>1156</v>
      </c>
      <c r="E573" s="1" t="s">
        <v>721</v>
      </c>
      <c r="F573" s="1" t="s">
        <v>117</v>
      </c>
      <c r="G573" s="1" t="s">
        <v>722</v>
      </c>
      <c r="H573" s="1" t="s">
        <v>25434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1157</v>
      </c>
      <c r="D574" s="1" t="s">
        <v>1158</v>
      </c>
      <c r="E574" s="1" t="s">
        <v>721</v>
      </c>
      <c r="F574" s="1" t="s">
        <v>117</v>
      </c>
      <c r="G574" s="1" t="s">
        <v>722</v>
      </c>
      <c r="H574" s="1" t="s">
        <v>25435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1159</v>
      </c>
      <c r="D575" s="1" t="s">
        <v>1160</v>
      </c>
      <c r="E575" s="1" t="s">
        <v>721</v>
      </c>
      <c r="F575" s="1" t="s">
        <v>117</v>
      </c>
      <c r="G575" s="1" t="s">
        <v>722</v>
      </c>
      <c r="H575" s="1" t="s">
        <v>25436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1161</v>
      </c>
      <c r="D576" s="1" t="s">
        <v>1162</v>
      </c>
      <c r="E576" s="1" t="s">
        <v>721</v>
      </c>
      <c r="F576" s="1" t="s">
        <v>117</v>
      </c>
      <c r="G576" s="1" t="s">
        <v>722</v>
      </c>
      <c r="H576" s="1" t="s">
        <v>25437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1163</v>
      </c>
      <c r="D577" s="1" t="s">
        <v>1164</v>
      </c>
      <c r="E577" s="1" t="s">
        <v>721</v>
      </c>
      <c r="F577" s="1" t="s">
        <v>117</v>
      </c>
      <c r="G577" s="1" t="s">
        <v>722</v>
      </c>
      <c r="H577" s="1" t="s">
        <v>25438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1165</v>
      </c>
      <c r="D578" s="1" t="s">
        <v>1166</v>
      </c>
      <c r="E578" s="1" t="s">
        <v>721</v>
      </c>
      <c r="F578" s="1" t="s">
        <v>117</v>
      </c>
      <c r="G578" s="1" t="s">
        <v>722</v>
      </c>
      <c r="H578" s="1" t="s">
        <v>25439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1167</v>
      </c>
      <c r="D579" s="1" t="s">
        <v>1168</v>
      </c>
      <c r="E579" s="1" t="s">
        <v>721</v>
      </c>
      <c r="F579" s="1" t="s">
        <v>117</v>
      </c>
      <c r="G579" s="1" t="s">
        <v>722</v>
      </c>
      <c r="H579" s="1" t="s">
        <v>25440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1169</v>
      </c>
      <c r="D580" s="1" t="s">
        <v>1170</v>
      </c>
      <c r="E580" s="1" t="s">
        <v>721</v>
      </c>
      <c r="F580" s="1" t="s">
        <v>117</v>
      </c>
      <c r="G580" s="1" t="s">
        <v>722</v>
      </c>
      <c r="H580" s="1" t="s">
        <v>25441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1171</v>
      </c>
      <c r="D581" s="1" t="s">
        <v>1172</v>
      </c>
      <c r="E581" s="1" t="s">
        <v>721</v>
      </c>
      <c r="F581" s="1" t="s">
        <v>117</v>
      </c>
      <c r="G581" s="1" t="s">
        <v>722</v>
      </c>
      <c r="H581" s="1" t="s">
        <v>25442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1173</v>
      </c>
      <c r="D582" s="1" t="s">
        <v>1174</v>
      </c>
      <c r="E582" s="1" t="s">
        <v>721</v>
      </c>
      <c r="F582" s="1" t="s">
        <v>117</v>
      </c>
      <c r="G582" s="1" t="s">
        <v>722</v>
      </c>
      <c r="H582" s="1" t="s">
        <v>25443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1175</v>
      </c>
      <c r="D583" s="1" t="s">
        <v>1176</v>
      </c>
      <c r="E583" s="1" t="s">
        <v>721</v>
      </c>
      <c r="F583" s="1" t="s">
        <v>117</v>
      </c>
      <c r="G583" s="1" t="s">
        <v>722</v>
      </c>
      <c r="H583" s="1" t="s">
        <v>25444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1177</v>
      </c>
      <c r="D584" s="1" t="s">
        <v>1178</v>
      </c>
      <c r="E584" s="1" t="s">
        <v>721</v>
      </c>
      <c r="F584" s="1" t="s">
        <v>117</v>
      </c>
      <c r="G584" s="1" t="s">
        <v>722</v>
      </c>
      <c r="H584" s="1" t="s">
        <v>25445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1179</v>
      </c>
      <c r="D585" s="1" t="s">
        <v>1180</v>
      </c>
      <c r="E585" s="1" t="s">
        <v>721</v>
      </c>
      <c r="F585" s="1" t="s">
        <v>117</v>
      </c>
      <c r="G585" s="1" t="s">
        <v>722</v>
      </c>
      <c r="H585" s="1" t="s">
        <v>25446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1181</v>
      </c>
      <c r="D586" s="1" t="s">
        <v>1182</v>
      </c>
      <c r="E586" s="1" t="s">
        <v>721</v>
      </c>
      <c r="F586" s="1" t="s">
        <v>117</v>
      </c>
      <c r="G586" s="1" t="s">
        <v>722</v>
      </c>
      <c r="H586" s="1" t="s">
        <v>25447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1183</v>
      </c>
      <c r="D587" s="1" t="s">
        <v>1184</v>
      </c>
      <c r="E587" s="1" t="s">
        <v>721</v>
      </c>
      <c r="F587" s="1" t="s">
        <v>117</v>
      </c>
      <c r="G587" s="1" t="s">
        <v>722</v>
      </c>
      <c r="H587" s="1" t="s">
        <v>25448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1185</v>
      </c>
      <c r="D588" s="1" t="s">
        <v>1186</v>
      </c>
      <c r="E588" s="1" t="s">
        <v>721</v>
      </c>
      <c r="F588" s="1" t="s">
        <v>117</v>
      </c>
      <c r="G588" s="1" t="s">
        <v>722</v>
      </c>
      <c r="H588" s="1" t="s">
        <v>25449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1187</v>
      </c>
      <c r="D589" s="1" t="s">
        <v>1188</v>
      </c>
      <c r="E589" s="1" t="s">
        <v>721</v>
      </c>
      <c r="F589" s="1" t="s">
        <v>117</v>
      </c>
      <c r="G589" s="1" t="s">
        <v>722</v>
      </c>
      <c r="H589" s="1" t="s">
        <v>25450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1189</v>
      </c>
      <c r="D590" s="1" t="s">
        <v>1190</v>
      </c>
      <c r="E590" s="1" t="s">
        <v>721</v>
      </c>
      <c r="F590" s="1" t="s">
        <v>117</v>
      </c>
      <c r="G590" s="1" t="s">
        <v>722</v>
      </c>
      <c r="H590" s="1" t="s">
        <v>25451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1191</v>
      </c>
      <c r="D591" s="1" t="s">
        <v>1192</v>
      </c>
      <c r="E591" s="1" t="s">
        <v>721</v>
      </c>
      <c r="F591" s="1" t="s">
        <v>117</v>
      </c>
      <c r="G591" s="1" t="s">
        <v>722</v>
      </c>
      <c r="H591" s="1" t="s">
        <v>25452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1193</v>
      </c>
      <c r="D592" s="1" t="s">
        <v>1194</v>
      </c>
      <c r="E592" s="1" t="s">
        <v>721</v>
      </c>
      <c r="F592" s="1" t="s">
        <v>117</v>
      </c>
      <c r="G592" s="1" t="s">
        <v>722</v>
      </c>
      <c r="H592" s="1" t="s">
        <v>25453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1195</v>
      </c>
      <c r="D593" s="1" t="s">
        <v>1196</v>
      </c>
      <c r="E593" s="1" t="s">
        <v>721</v>
      </c>
      <c r="F593" s="1" t="s">
        <v>117</v>
      </c>
      <c r="G593" s="1" t="s">
        <v>722</v>
      </c>
      <c r="H593" s="1" t="s">
        <v>25454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1197</v>
      </c>
      <c r="D594" s="1" t="s">
        <v>1198</v>
      </c>
      <c r="E594" s="1" t="s">
        <v>721</v>
      </c>
      <c r="F594" s="1" t="s">
        <v>117</v>
      </c>
      <c r="G594" s="1" t="s">
        <v>722</v>
      </c>
      <c r="H594" s="1" t="s">
        <v>25455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1199</v>
      </c>
      <c r="D595" s="1" t="s">
        <v>1200</v>
      </c>
      <c r="E595" s="1" t="s">
        <v>721</v>
      </c>
      <c r="F595" s="1" t="s">
        <v>117</v>
      </c>
      <c r="G595" s="1" t="s">
        <v>722</v>
      </c>
      <c r="H595" s="1" t="s">
        <v>25456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1201</v>
      </c>
      <c r="D596" s="1" t="s">
        <v>1202</v>
      </c>
      <c r="E596" s="1" t="s">
        <v>721</v>
      </c>
      <c r="F596" s="1" t="s">
        <v>117</v>
      </c>
      <c r="G596" s="1" t="s">
        <v>722</v>
      </c>
      <c r="H596" s="1" t="s">
        <v>25457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1203</v>
      </c>
      <c r="D597" s="1" t="s">
        <v>1204</v>
      </c>
      <c r="E597" s="1" t="s">
        <v>721</v>
      </c>
      <c r="F597" s="1" t="s">
        <v>117</v>
      </c>
      <c r="G597" s="1" t="s">
        <v>722</v>
      </c>
      <c r="H597" s="1" t="s">
        <v>25458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1205</v>
      </c>
      <c r="D598" s="1" t="s">
        <v>1206</v>
      </c>
      <c r="E598" s="1" t="s">
        <v>721</v>
      </c>
      <c r="F598" s="1" t="s">
        <v>117</v>
      </c>
      <c r="G598" s="1" t="s">
        <v>722</v>
      </c>
      <c r="H598" s="1" t="s">
        <v>25459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1207</v>
      </c>
      <c r="D599" s="1" t="s">
        <v>1208</v>
      </c>
      <c r="E599" s="1" t="s">
        <v>721</v>
      </c>
      <c r="F599" s="1" t="s">
        <v>117</v>
      </c>
      <c r="G599" s="1" t="s">
        <v>722</v>
      </c>
      <c r="H599" s="1" t="s">
        <v>25460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1209</v>
      </c>
      <c r="D600" s="1" t="s">
        <v>1210</v>
      </c>
      <c r="E600" s="1" t="s">
        <v>721</v>
      </c>
      <c r="F600" s="1" t="s">
        <v>117</v>
      </c>
      <c r="G600" s="1" t="s">
        <v>722</v>
      </c>
      <c r="H600" s="1" t="s">
        <v>25461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1211</v>
      </c>
      <c r="D601" s="1" t="s">
        <v>1212</v>
      </c>
      <c r="E601" s="1" t="s">
        <v>721</v>
      </c>
      <c r="F601" s="1" t="s">
        <v>117</v>
      </c>
      <c r="G601" s="1" t="s">
        <v>722</v>
      </c>
      <c r="H601" s="1" t="s">
        <v>25462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1213</v>
      </c>
      <c r="D602" s="1" t="s">
        <v>1214</v>
      </c>
      <c r="E602" s="1" t="s">
        <v>721</v>
      </c>
      <c r="F602" s="1" t="s">
        <v>117</v>
      </c>
      <c r="G602" s="1" t="s">
        <v>722</v>
      </c>
      <c r="H602" s="1" t="s">
        <v>25463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1215</v>
      </c>
      <c r="D603" s="1" t="s">
        <v>1216</v>
      </c>
      <c r="E603" s="1" t="s">
        <v>721</v>
      </c>
      <c r="F603" s="1" t="s">
        <v>117</v>
      </c>
      <c r="G603" s="1" t="s">
        <v>722</v>
      </c>
      <c r="H603" s="1" t="s">
        <v>25464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1217</v>
      </c>
      <c r="D604" s="1" t="s">
        <v>1216</v>
      </c>
      <c r="E604" s="1" t="s">
        <v>721</v>
      </c>
      <c r="F604" s="1" t="s">
        <v>117</v>
      </c>
      <c r="G604" s="1" t="s">
        <v>722</v>
      </c>
      <c r="H604" s="1" t="s">
        <v>25465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1218</v>
      </c>
      <c r="D605" s="1" t="s">
        <v>1219</v>
      </c>
      <c r="E605" s="1" t="s">
        <v>721</v>
      </c>
      <c r="F605" s="1" t="s">
        <v>117</v>
      </c>
      <c r="G605" s="1" t="s">
        <v>722</v>
      </c>
      <c r="H605" s="1" t="s">
        <v>25466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1220</v>
      </c>
      <c r="D606" s="1" t="s">
        <v>1221</v>
      </c>
      <c r="E606" s="1" t="s">
        <v>721</v>
      </c>
      <c r="F606" s="1" t="s">
        <v>117</v>
      </c>
      <c r="G606" s="1" t="s">
        <v>722</v>
      </c>
      <c r="H606" s="1" t="s">
        <v>25467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1222</v>
      </c>
      <c r="D607" s="1" t="s">
        <v>1223</v>
      </c>
      <c r="E607" s="1" t="s">
        <v>721</v>
      </c>
      <c r="F607" s="1" t="s">
        <v>117</v>
      </c>
      <c r="G607" s="1" t="s">
        <v>722</v>
      </c>
      <c r="H607" s="1" t="s">
        <v>25468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1224</v>
      </c>
      <c r="D608" s="1" t="s">
        <v>1225</v>
      </c>
      <c r="E608" s="1" t="s">
        <v>721</v>
      </c>
      <c r="F608" s="1" t="s">
        <v>117</v>
      </c>
      <c r="G608" s="1" t="s">
        <v>722</v>
      </c>
      <c r="H608" s="1" t="s">
        <v>25469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1226</v>
      </c>
      <c r="D609" s="1" t="s">
        <v>1227</v>
      </c>
      <c r="E609" s="1" t="s">
        <v>721</v>
      </c>
      <c r="F609" s="1" t="s">
        <v>117</v>
      </c>
      <c r="G609" s="1" t="s">
        <v>722</v>
      </c>
      <c r="H609" s="1" t="s">
        <v>25470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611</v>
      </c>
      <c r="D610" s="1" t="s">
        <v>1228</v>
      </c>
      <c r="E610" s="1" t="s">
        <v>721</v>
      </c>
      <c r="F610" s="1" t="s">
        <v>117</v>
      </c>
      <c r="G610" s="1" t="s">
        <v>722</v>
      </c>
      <c r="H610" s="1" t="s">
        <v>25471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1229</v>
      </c>
      <c r="D611" s="1" t="s">
        <v>1230</v>
      </c>
      <c r="E611" s="1" t="s">
        <v>721</v>
      </c>
      <c r="F611" s="1" t="s">
        <v>117</v>
      </c>
      <c r="G611" s="1" t="s">
        <v>722</v>
      </c>
      <c r="H611" s="1" t="s">
        <v>25472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1231</v>
      </c>
      <c r="D612" s="1" t="s">
        <v>1232</v>
      </c>
      <c r="E612" s="1" t="s">
        <v>721</v>
      </c>
      <c r="F612" s="1" t="s">
        <v>117</v>
      </c>
      <c r="G612" s="1" t="s">
        <v>722</v>
      </c>
      <c r="H612" s="1" t="s">
        <v>25473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1233</v>
      </c>
      <c r="D613" s="1" t="s">
        <v>1234</v>
      </c>
      <c r="E613" s="1" t="s">
        <v>721</v>
      </c>
      <c r="F613" s="1" t="s">
        <v>117</v>
      </c>
      <c r="G613" s="1" t="s">
        <v>722</v>
      </c>
      <c r="H613" s="1" t="s">
        <v>25474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1235</v>
      </c>
      <c r="D614" s="1" t="s">
        <v>1236</v>
      </c>
      <c r="E614" s="1" t="s">
        <v>721</v>
      </c>
      <c r="F614" s="1" t="s">
        <v>117</v>
      </c>
      <c r="G614" s="1" t="s">
        <v>722</v>
      </c>
      <c r="H614" s="1" t="s">
        <v>25475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1237</v>
      </c>
      <c r="D615" s="1" t="s">
        <v>1238</v>
      </c>
      <c r="E615" s="1" t="s">
        <v>721</v>
      </c>
      <c r="F615" s="1" t="s">
        <v>117</v>
      </c>
      <c r="G615" s="1" t="s">
        <v>722</v>
      </c>
      <c r="H615" s="1" t="s">
        <v>25476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1239</v>
      </c>
      <c r="D616" s="1" t="s">
        <v>1240</v>
      </c>
      <c r="E616" s="1" t="s">
        <v>721</v>
      </c>
      <c r="F616" s="1" t="s">
        <v>117</v>
      </c>
      <c r="G616" s="1" t="s">
        <v>722</v>
      </c>
      <c r="H616" s="1" t="s">
        <v>25477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581</v>
      </c>
      <c r="D617" s="1" t="s">
        <v>1241</v>
      </c>
      <c r="E617" s="1" t="s">
        <v>721</v>
      </c>
      <c r="F617" s="1" t="s">
        <v>117</v>
      </c>
      <c r="G617" s="1" t="s">
        <v>722</v>
      </c>
      <c r="H617" s="1" t="s">
        <v>25478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1242</v>
      </c>
      <c r="D618" s="1" t="s">
        <v>1243</v>
      </c>
      <c r="E618" s="1" t="s">
        <v>721</v>
      </c>
      <c r="F618" s="1" t="s">
        <v>117</v>
      </c>
      <c r="G618" s="1" t="s">
        <v>722</v>
      </c>
      <c r="H618" s="1" t="s">
        <v>25479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1244</v>
      </c>
      <c r="D619" s="1" t="s">
        <v>1245</v>
      </c>
      <c r="E619" s="1" t="s">
        <v>721</v>
      </c>
      <c r="F619" s="1" t="s">
        <v>117</v>
      </c>
      <c r="G619" s="1" t="s">
        <v>722</v>
      </c>
      <c r="H619" s="1" t="s">
        <v>25480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1246</v>
      </c>
      <c r="D620" s="1" t="s">
        <v>1247</v>
      </c>
      <c r="E620" s="1" t="s">
        <v>721</v>
      </c>
      <c r="F620" s="1" t="s">
        <v>117</v>
      </c>
      <c r="G620" s="1" t="s">
        <v>722</v>
      </c>
      <c r="H620" s="1" t="s">
        <v>25481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1248</v>
      </c>
      <c r="D621" s="1" t="s">
        <v>1249</v>
      </c>
      <c r="E621" s="1" t="s">
        <v>721</v>
      </c>
      <c r="F621" s="1" t="s">
        <v>117</v>
      </c>
      <c r="G621" s="1" t="s">
        <v>722</v>
      </c>
      <c r="H621" s="1" t="s">
        <v>25482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1250</v>
      </c>
      <c r="D622" s="1" t="s">
        <v>1251</v>
      </c>
      <c r="E622" s="1" t="s">
        <v>721</v>
      </c>
      <c r="F622" s="1" t="s">
        <v>117</v>
      </c>
      <c r="G622" s="1" t="s">
        <v>722</v>
      </c>
      <c r="H622" s="1" t="s">
        <v>25483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1252</v>
      </c>
      <c r="D623" s="1" t="s">
        <v>1253</v>
      </c>
      <c r="E623" s="1" t="s">
        <v>721</v>
      </c>
      <c r="F623" s="1" t="s">
        <v>117</v>
      </c>
      <c r="G623" s="1" t="s">
        <v>722</v>
      </c>
      <c r="H623" s="1" t="s">
        <v>25484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1254</v>
      </c>
      <c r="D624" s="1" t="s">
        <v>1255</v>
      </c>
      <c r="E624" s="1" t="s">
        <v>721</v>
      </c>
      <c r="F624" s="1" t="s">
        <v>117</v>
      </c>
      <c r="G624" s="1" t="s">
        <v>722</v>
      </c>
      <c r="H624" s="1" t="s">
        <v>25485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1256</v>
      </c>
      <c r="D625" s="1" t="s">
        <v>1257</v>
      </c>
      <c r="E625" s="1" t="s">
        <v>721</v>
      </c>
      <c r="F625" s="1" t="s">
        <v>117</v>
      </c>
      <c r="G625" s="1" t="s">
        <v>722</v>
      </c>
      <c r="H625" s="1" t="s">
        <v>25486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1258</v>
      </c>
      <c r="D626" s="1" t="s">
        <v>1259</v>
      </c>
      <c r="E626" s="1" t="s">
        <v>721</v>
      </c>
      <c r="F626" s="1" t="s">
        <v>117</v>
      </c>
      <c r="G626" s="1" t="s">
        <v>722</v>
      </c>
      <c r="H626" s="1" t="s">
        <v>25487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1260</v>
      </c>
      <c r="D627" s="1" t="s">
        <v>1261</v>
      </c>
      <c r="E627" s="1" t="s">
        <v>721</v>
      </c>
      <c r="F627" s="1" t="s">
        <v>117</v>
      </c>
      <c r="G627" s="1" t="s">
        <v>722</v>
      </c>
      <c r="H627" s="1" t="s">
        <v>25488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1262</v>
      </c>
      <c r="D628" s="1" t="s">
        <v>1263</v>
      </c>
      <c r="E628" s="1" t="s">
        <v>721</v>
      </c>
      <c r="F628" s="1" t="s">
        <v>117</v>
      </c>
      <c r="G628" s="1" t="s">
        <v>722</v>
      </c>
      <c r="H628" s="1" t="s">
        <v>25489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1264</v>
      </c>
      <c r="D629" s="1" t="s">
        <v>1265</v>
      </c>
      <c r="E629" s="1" t="s">
        <v>721</v>
      </c>
      <c r="F629" s="1" t="s">
        <v>117</v>
      </c>
      <c r="G629" s="1" t="s">
        <v>722</v>
      </c>
      <c r="H629" s="1" t="s">
        <v>25490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1266</v>
      </c>
      <c r="D630" s="1" t="s">
        <v>1267</v>
      </c>
      <c r="E630" s="1" t="s">
        <v>721</v>
      </c>
      <c r="F630" s="1" t="s">
        <v>117</v>
      </c>
      <c r="G630" s="1" t="s">
        <v>722</v>
      </c>
      <c r="H630" s="1" t="s">
        <v>25491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1268</v>
      </c>
      <c r="D631" s="1" t="s">
        <v>1269</v>
      </c>
      <c r="E631" s="1" t="s">
        <v>721</v>
      </c>
      <c r="F631" s="1" t="s">
        <v>117</v>
      </c>
      <c r="G631" s="1" t="s">
        <v>722</v>
      </c>
      <c r="H631" s="1" t="s">
        <v>25492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1270</v>
      </c>
      <c r="D632" s="1" t="s">
        <v>1271</v>
      </c>
      <c r="E632" s="1" t="s">
        <v>721</v>
      </c>
      <c r="F632" s="1" t="s">
        <v>117</v>
      </c>
      <c r="G632" s="1" t="s">
        <v>722</v>
      </c>
      <c r="H632" s="1" t="s">
        <v>25493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1272</v>
      </c>
      <c r="D633" s="1" t="s">
        <v>1273</v>
      </c>
      <c r="E633" s="1" t="s">
        <v>721</v>
      </c>
      <c r="F633" s="1" t="s">
        <v>117</v>
      </c>
      <c r="G633" s="1" t="s">
        <v>722</v>
      </c>
      <c r="H633" s="1" t="s">
        <v>25494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1274</v>
      </c>
      <c r="D634" s="1" t="s">
        <v>1275</v>
      </c>
      <c r="E634" s="1" t="s">
        <v>721</v>
      </c>
      <c r="F634" s="1" t="s">
        <v>117</v>
      </c>
      <c r="G634" s="1" t="s">
        <v>722</v>
      </c>
      <c r="H634" s="1" t="s">
        <v>25495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1276</v>
      </c>
      <c r="D635" s="1" t="s">
        <v>1277</v>
      </c>
      <c r="E635" s="1" t="s">
        <v>721</v>
      </c>
      <c r="F635" s="1" t="s">
        <v>117</v>
      </c>
      <c r="G635" s="1" t="s">
        <v>722</v>
      </c>
      <c r="H635" s="1" t="s">
        <v>25496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1278</v>
      </c>
      <c r="D636" s="1" t="s">
        <v>1279</v>
      </c>
      <c r="E636" s="1" t="s">
        <v>721</v>
      </c>
      <c r="F636" s="1" t="s">
        <v>117</v>
      </c>
      <c r="G636" s="1" t="s">
        <v>722</v>
      </c>
      <c r="H636" s="1" t="s">
        <v>25497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1280</v>
      </c>
      <c r="D637" s="1" t="s">
        <v>1281</v>
      </c>
      <c r="E637" s="1" t="s">
        <v>721</v>
      </c>
      <c r="F637" s="1" t="s">
        <v>117</v>
      </c>
      <c r="G637" s="1" t="s">
        <v>722</v>
      </c>
      <c r="H637" s="1" t="s">
        <v>25498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1282</v>
      </c>
      <c r="D638" s="1" t="s">
        <v>1283</v>
      </c>
      <c r="E638" s="1" t="s">
        <v>721</v>
      </c>
      <c r="F638" s="1" t="s">
        <v>117</v>
      </c>
      <c r="G638" s="1" t="s">
        <v>722</v>
      </c>
      <c r="H638" s="1" t="s">
        <v>25499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701</v>
      </c>
      <c r="D639" s="1" t="s">
        <v>1284</v>
      </c>
      <c r="E639" s="1" t="s">
        <v>721</v>
      </c>
      <c r="F639" s="1" t="s">
        <v>117</v>
      </c>
      <c r="G639" s="1" t="s">
        <v>722</v>
      </c>
      <c r="H639" s="1" t="s">
        <v>25500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1285</v>
      </c>
      <c r="D640" s="1" t="s">
        <v>1286</v>
      </c>
      <c r="E640" s="1" t="s">
        <v>721</v>
      </c>
      <c r="F640" s="1" t="s">
        <v>117</v>
      </c>
      <c r="G640" s="1" t="s">
        <v>722</v>
      </c>
      <c r="H640" s="1" t="s">
        <v>25501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1287</v>
      </c>
      <c r="D641" s="1" t="s">
        <v>1288</v>
      </c>
      <c r="E641" s="1" t="s">
        <v>721</v>
      </c>
      <c r="F641" s="1" t="s">
        <v>117</v>
      </c>
      <c r="G641" s="1" t="s">
        <v>722</v>
      </c>
      <c r="H641" s="1" t="s">
        <v>25502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1289</v>
      </c>
      <c r="D642" s="1" t="s">
        <v>1290</v>
      </c>
      <c r="E642" s="1" t="s">
        <v>721</v>
      </c>
      <c r="F642" s="1" t="s">
        <v>117</v>
      </c>
      <c r="G642" s="1" t="s">
        <v>722</v>
      </c>
      <c r="H642" s="1" t="s">
        <v>25503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1291</v>
      </c>
      <c r="D643" s="1" t="s">
        <v>1292</v>
      </c>
      <c r="E643" s="1" t="s">
        <v>721</v>
      </c>
      <c r="F643" s="1" t="s">
        <v>117</v>
      </c>
      <c r="G643" s="1" t="s">
        <v>722</v>
      </c>
      <c r="H643" s="1" t="s">
        <v>25504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1293</v>
      </c>
      <c r="D644" s="1" t="s">
        <v>1294</v>
      </c>
      <c r="E644" s="1" t="s">
        <v>721</v>
      </c>
      <c r="F644" s="1" t="s">
        <v>117</v>
      </c>
      <c r="G644" s="1" t="s">
        <v>722</v>
      </c>
      <c r="H644" s="1" t="s">
        <v>25505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1295</v>
      </c>
      <c r="D645" s="1" t="s">
        <v>1296</v>
      </c>
      <c r="E645" s="1" t="s">
        <v>721</v>
      </c>
      <c r="F645" s="1" t="s">
        <v>117</v>
      </c>
      <c r="G645" s="1" t="s">
        <v>722</v>
      </c>
      <c r="H645" s="1" t="s">
        <v>25506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1297</v>
      </c>
      <c r="D646" s="1" t="s">
        <v>1298</v>
      </c>
      <c r="E646" s="1" t="s">
        <v>721</v>
      </c>
      <c r="F646" s="1" t="s">
        <v>117</v>
      </c>
      <c r="G646" s="1" t="s">
        <v>722</v>
      </c>
      <c r="H646" s="1" t="s">
        <v>25507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1299</v>
      </c>
      <c r="D647" s="1" t="s">
        <v>1300</v>
      </c>
      <c r="E647" s="1" t="s">
        <v>721</v>
      </c>
      <c r="F647" s="1" t="s">
        <v>117</v>
      </c>
      <c r="G647" s="1" t="s">
        <v>722</v>
      </c>
      <c r="H647" s="1" t="s">
        <v>25508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1301</v>
      </c>
      <c r="D648" s="1" t="s">
        <v>1302</v>
      </c>
      <c r="E648" s="1" t="s">
        <v>721</v>
      </c>
      <c r="F648" s="1" t="s">
        <v>117</v>
      </c>
      <c r="G648" s="1" t="s">
        <v>722</v>
      </c>
      <c r="H648" s="1" t="s">
        <v>25509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1303</v>
      </c>
      <c r="D649" s="1" t="s">
        <v>1304</v>
      </c>
      <c r="E649" s="1" t="s">
        <v>721</v>
      </c>
      <c r="F649" s="1" t="s">
        <v>117</v>
      </c>
      <c r="G649" s="1" t="s">
        <v>722</v>
      </c>
      <c r="H649" s="1" t="s">
        <v>25510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1305</v>
      </c>
      <c r="D650" s="1" t="s">
        <v>1306</v>
      </c>
      <c r="E650" s="1" t="s">
        <v>721</v>
      </c>
      <c r="F650" s="1" t="s">
        <v>117</v>
      </c>
      <c r="G650" s="1" t="s">
        <v>722</v>
      </c>
      <c r="H650" s="1" t="s">
        <v>25511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1307</v>
      </c>
      <c r="D651" s="1" t="s">
        <v>1308</v>
      </c>
      <c r="E651" s="1" t="s">
        <v>721</v>
      </c>
      <c r="F651" s="1" t="s">
        <v>117</v>
      </c>
      <c r="G651" s="1" t="s">
        <v>722</v>
      </c>
      <c r="H651" s="1" t="s">
        <v>25512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1309</v>
      </c>
      <c r="D652" s="1" t="s">
        <v>1310</v>
      </c>
      <c r="E652" s="1" t="s">
        <v>721</v>
      </c>
      <c r="F652" s="1" t="s">
        <v>117</v>
      </c>
      <c r="G652" s="1" t="s">
        <v>722</v>
      </c>
      <c r="H652" s="1" t="s">
        <v>25513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1311</v>
      </c>
      <c r="D653" s="1" t="s">
        <v>1312</v>
      </c>
      <c r="E653" s="1" t="s">
        <v>721</v>
      </c>
      <c r="F653" s="1" t="s">
        <v>117</v>
      </c>
      <c r="G653" s="1" t="s">
        <v>722</v>
      </c>
      <c r="H653" s="1" t="s">
        <v>25514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1313</v>
      </c>
      <c r="D654" s="1" t="s">
        <v>1314</v>
      </c>
      <c r="E654" s="1" t="s">
        <v>721</v>
      </c>
      <c r="F654" s="1" t="s">
        <v>117</v>
      </c>
      <c r="G654" s="1" t="s">
        <v>722</v>
      </c>
      <c r="H654" s="1" t="s">
        <v>25515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1315</v>
      </c>
      <c r="D655" s="1" t="s">
        <v>1316</v>
      </c>
      <c r="E655" s="1" t="s">
        <v>721</v>
      </c>
      <c r="F655" s="1" t="s">
        <v>117</v>
      </c>
      <c r="G655" s="1" t="s">
        <v>722</v>
      </c>
      <c r="H655" s="1" t="s">
        <v>25516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1317</v>
      </c>
      <c r="D656" s="1" t="s">
        <v>1318</v>
      </c>
      <c r="E656" s="1" t="s">
        <v>721</v>
      </c>
      <c r="F656" s="1" t="s">
        <v>117</v>
      </c>
      <c r="G656" s="1" t="s">
        <v>722</v>
      </c>
      <c r="H656" s="1" t="s">
        <v>25517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1319</v>
      </c>
      <c r="D657" s="1" t="s">
        <v>1320</v>
      </c>
      <c r="E657" s="1" t="s">
        <v>721</v>
      </c>
      <c r="F657" s="1" t="s">
        <v>117</v>
      </c>
      <c r="G657" s="1" t="s">
        <v>722</v>
      </c>
      <c r="H657" s="1" t="s">
        <v>25518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1321</v>
      </c>
      <c r="D658" s="1" t="s">
        <v>1322</v>
      </c>
      <c r="E658" s="1" t="s">
        <v>721</v>
      </c>
      <c r="F658" s="1" t="s">
        <v>117</v>
      </c>
      <c r="G658" s="1" t="s">
        <v>722</v>
      </c>
      <c r="H658" s="1" t="s">
        <v>25519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1323</v>
      </c>
      <c r="D659" s="1" t="s">
        <v>1324</v>
      </c>
      <c r="E659" s="1" t="s">
        <v>721</v>
      </c>
      <c r="F659" s="1" t="s">
        <v>117</v>
      </c>
      <c r="G659" s="1" t="s">
        <v>722</v>
      </c>
      <c r="H659" s="1" t="s">
        <v>25520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1325</v>
      </c>
      <c r="D660" s="1" t="s">
        <v>1326</v>
      </c>
      <c r="E660" s="1" t="s">
        <v>721</v>
      </c>
      <c r="F660" s="1" t="s">
        <v>117</v>
      </c>
      <c r="G660" s="1" t="s">
        <v>722</v>
      </c>
      <c r="H660" s="1" t="s">
        <v>25521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1327</v>
      </c>
      <c r="D661" s="1" t="s">
        <v>1328</v>
      </c>
      <c r="E661" s="1" t="s">
        <v>721</v>
      </c>
      <c r="F661" s="1" t="s">
        <v>117</v>
      </c>
      <c r="G661" s="1" t="s">
        <v>722</v>
      </c>
      <c r="H661" s="1" t="s">
        <v>25522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1329</v>
      </c>
      <c r="D662" s="1" t="s">
        <v>1330</v>
      </c>
      <c r="E662" s="1" t="s">
        <v>721</v>
      </c>
      <c r="F662" s="1" t="s">
        <v>117</v>
      </c>
      <c r="G662" s="1" t="s">
        <v>722</v>
      </c>
      <c r="H662" s="1" t="s">
        <v>25523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1331</v>
      </c>
      <c r="D663" s="1" t="s">
        <v>1332</v>
      </c>
      <c r="E663" s="1" t="s">
        <v>721</v>
      </c>
      <c r="F663" s="1" t="s">
        <v>117</v>
      </c>
      <c r="G663" s="1" t="s">
        <v>722</v>
      </c>
      <c r="H663" s="1" t="s">
        <v>25524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1333</v>
      </c>
      <c r="D664" s="1" t="s">
        <v>1334</v>
      </c>
      <c r="E664" s="1" t="s">
        <v>721</v>
      </c>
      <c r="F664" s="1" t="s">
        <v>117</v>
      </c>
      <c r="G664" s="1" t="s">
        <v>722</v>
      </c>
      <c r="H664" s="1" t="s">
        <v>25525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534</v>
      </c>
      <c r="D665" s="1" t="s">
        <v>1335</v>
      </c>
      <c r="E665" s="1" t="s">
        <v>721</v>
      </c>
      <c r="F665" s="1" t="s">
        <v>117</v>
      </c>
      <c r="G665" s="1" t="s">
        <v>722</v>
      </c>
      <c r="H665" s="1" t="s">
        <v>25526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1336</v>
      </c>
      <c r="D666" s="1" t="s">
        <v>1337</v>
      </c>
      <c r="E666" s="1" t="s">
        <v>721</v>
      </c>
      <c r="F666" s="1" t="s">
        <v>117</v>
      </c>
      <c r="G666" s="1" t="s">
        <v>722</v>
      </c>
      <c r="H666" s="1" t="s">
        <v>25527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1338</v>
      </c>
      <c r="D667" s="1" t="s">
        <v>1339</v>
      </c>
      <c r="E667" s="1" t="s">
        <v>721</v>
      </c>
      <c r="F667" s="1" t="s">
        <v>117</v>
      </c>
      <c r="G667" s="1" t="s">
        <v>722</v>
      </c>
      <c r="H667" s="1" t="s">
        <v>25528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1340</v>
      </c>
      <c r="D668" s="1" t="s">
        <v>1341</v>
      </c>
      <c r="E668" s="1" t="s">
        <v>721</v>
      </c>
      <c r="F668" s="1" t="s">
        <v>117</v>
      </c>
      <c r="G668" s="1" t="s">
        <v>722</v>
      </c>
      <c r="H668" s="1" t="s">
        <v>25529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1342</v>
      </c>
      <c r="D669" s="1" t="s">
        <v>1343</v>
      </c>
      <c r="E669" s="1" t="s">
        <v>721</v>
      </c>
      <c r="F669" s="1" t="s">
        <v>117</v>
      </c>
      <c r="G669" s="1" t="s">
        <v>722</v>
      </c>
      <c r="H669" s="1" t="s">
        <v>25530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697</v>
      </c>
      <c r="D670" s="1" t="s">
        <v>1344</v>
      </c>
      <c r="E670" s="1" t="s">
        <v>721</v>
      </c>
      <c r="F670" s="1" t="s">
        <v>117</v>
      </c>
      <c r="G670" s="1" t="s">
        <v>722</v>
      </c>
      <c r="H670" s="1" t="s">
        <v>25531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1345</v>
      </c>
      <c r="D671" s="1" t="s">
        <v>1346</v>
      </c>
      <c r="E671" s="1" t="s">
        <v>721</v>
      </c>
      <c r="F671" s="1" t="s">
        <v>117</v>
      </c>
      <c r="G671" s="1" t="s">
        <v>722</v>
      </c>
      <c r="H671" s="1" t="s">
        <v>25532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1347</v>
      </c>
      <c r="D672" s="1" t="s">
        <v>1348</v>
      </c>
      <c r="E672" s="1" t="s">
        <v>721</v>
      </c>
      <c r="F672" s="1" t="s">
        <v>117</v>
      </c>
      <c r="G672" s="1" t="s">
        <v>722</v>
      </c>
      <c r="H672" s="1" t="s">
        <v>25533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1349</v>
      </c>
      <c r="D673" s="1" t="s">
        <v>1350</v>
      </c>
      <c r="E673" s="1" t="s">
        <v>721</v>
      </c>
      <c r="F673" s="1" t="s">
        <v>117</v>
      </c>
      <c r="G673" s="1" t="s">
        <v>722</v>
      </c>
      <c r="H673" s="1" t="s">
        <v>25534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1351</v>
      </c>
      <c r="D674" s="1" t="s">
        <v>1352</v>
      </c>
      <c r="E674" s="1" t="s">
        <v>721</v>
      </c>
      <c r="F674" s="1" t="s">
        <v>117</v>
      </c>
      <c r="G674" s="1" t="s">
        <v>722</v>
      </c>
      <c r="H674" s="1" t="s">
        <v>25535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1353</v>
      </c>
      <c r="D675" s="1" t="s">
        <v>1354</v>
      </c>
      <c r="E675" s="1" t="s">
        <v>721</v>
      </c>
      <c r="F675" s="1" t="s">
        <v>117</v>
      </c>
      <c r="G675" s="1" t="s">
        <v>722</v>
      </c>
      <c r="H675" s="1" t="s">
        <v>25536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1355</v>
      </c>
      <c r="D676" s="1" t="s">
        <v>1356</v>
      </c>
      <c r="E676" s="1" t="s">
        <v>721</v>
      </c>
      <c r="F676" s="1" t="s">
        <v>117</v>
      </c>
      <c r="G676" s="1" t="s">
        <v>722</v>
      </c>
      <c r="H676" s="1" t="s">
        <v>25537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1357</v>
      </c>
      <c r="D677" s="1" t="s">
        <v>1358</v>
      </c>
      <c r="E677" s="1" t="s">
        <v>721</v>
      </c>
      <c r="F677" s="1" t="s">
        <v>117</v>
      </c>
      <c r="G677" s="1" t="s">
        <v>722</v>
      </c>
      <c r="H677" s="1" t="s">
        <v>25538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1359</v>
      </c>
      <c r="D678" s="1" t="s">
        <v>1360</v>
      </c>
      <c r="E678" s="1" t="s">
        <v>721</v>
      </c>
      <c r="F678" s="1" t="s">
        <v>117</v>
      </c>
      <c r="G678" s="1" t="s">
        <v>722</v>
      </c>
      <c r="H678" s="1" t="s">
        <v>25539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1361</v>
      </c>
      <c r="D679" s="1" t="s">
        <v>1362</v>
      </c>
      <c r="E679" s="1" t="s">
        <v>721</v>
      </c>
      <c r="F679" s="1" t="s">
        <v>117</v>
      </c>
      <c r="G679" s="1" t="s">
        <v>722</v>
      </c>
      <c r="H679" s="1" t="s">
        <v>25540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1363</v>
      </c>
      <c r="D680" s="1" t="s">
        <v>1364</v>
      </c>
      <c r="E680" s="1" t="s">
        <v>721</v>
      </c>
      <c r="F680" s="1" t="s">
        <v>117</v>
      </c>
      <c r="G680" s="1" t="s">
        <v>722</v>
      </c>
      <c r="H680" s="1" t="s">
        <v>25541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1365</v>
      </c>
      <c r="D681" s="1" t="s">
        <v>1366</v>
      </c>
      <c r="E681" s="1" t="s">
        <v>721</v>
      </c>
      <c r="F681" s="1" t="s">
        <v>117</v>
      </c>
      <c r="G681" s="1" t="s">
        <v>722</v>
      </c>
      <c r="H681" s="1" t="s">
        <v>25542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1367</v>
      </c>
      <c r="D682" s="1" t="s">
        <v>1368</v>
      </c>
      <c r="E682" s="1" t="s">
        <v>721</v>
      </c>
      <c r="F682" s="1" t="s">
        <v>117</v>
      </c>
      <c r="G682" s="1" t="s">
        <v>722</v>
      </c>
      <c r="H682" s="1" t="s">
        <v>25543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1369</v>
      </c>
      <c r="D683" s="1" t="s">
        <v>1370</v>
      </c>
      <c r="E683" s="1" t="s">
        <v>721</v>
      </c>
      <c r="F683" s="1" t="s">
        <v>117</v>
      </c>
      <c r="G683" s="1" t="s">
        <v>722</v>
      </c>
      <c r="H683" s="1" t="s">
        <v>25544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1371</v>
      </c>
      <c r="D684" s="1" t="s">
        <v>1372</v>
      </c>
      <c r="E684" s="1" t="s">
        <v>721</v>
      </c>
      <c r="F684" s="1" t="s">
        <v>117</v>
      </c>
      <c r="G684" s="1" t="s">
        <v>722</v>
      </c>
      <c r="H684" s="1" t="s">
        <v>25545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1373</v>
      </c>
      <c r="D685" s="1" t="s">
        <v>1374</v>
      </c>
      <c r="E685" s="1" t="s">
        <v>721</v>
      </c>
      <c r="F685" s="1" t="s">
        <v>117</v>
      </c>
      <c r="G685" s="1" t="s">
        <v>722</v>
      </c>
      <c r="H685" s="1" t="s">
        <v>25546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1375</v>
      </c>
      <c r="D686" s="1" t="s">
        <v>1376</v>
      </c>
      <c r="E686" s="1" t="s">
        <v>721</v>
      </c>
      <c r="F686" s="1" t="s">
        <v>117</v>
      </c>
      <c r="G686" s="1" t="s">
        <v>722</v>
      </c>
      <c r="H686" s="1" t="s">
        <v>25547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1377</v>
      </c>
      <c r="D687" s="1" t="s">
        <v>1378</v>
      </c>
      <c r="E687" s="1" t="s">
        <v>721</v>
      </c>
      <c r="F687" s="1" t="s">
        <v>117</v>
      </c>
      <c r="G687" s="1" t="s">
        <v>722</v>
      </c>
      <c r="H687" s="1" t="s">
        <v>25548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1379</v>
      </c>
      <c r="D688" s="1" t="s">
        <v>1380</v>
      </c>
      <c r="E688" s="1" t="s">
        <v>721</v>
      </c>
      <c r="F688" s="1" t="s">
        <v>117</v>
      </c>
      <c r="G688" s="1" t="s">
        <v>722</v>
      </c>
      <c r="H688" s="1" t="s">
        <v>25549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1381</v>
      </c>
      <c r="D689" s="1" t="s">
        <v>1382</v>
      </c>
      <c r="E689" s="1" t="s">
        <v>721</v>
      </c>
      <c r="F689" s="1" t="s">
        <v>117</v>
      </c>
      <c r="G689" s="1" t="s">
        <v>722</v>
      </c>
      <c r="H689" s="1" t="s">
        <v>25550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1383</v>
      </c>
      <c r="D690" s="1" t="s">
        <v>1384</v>
      </c>
      <c r="E690" s="1" t="s">
        <v>721</v>
      </c>
      <c r="F690" s="1" t="s">
        <v>117</v>
      </c>
      <c r="G690" s="1" t="s">
        <v>722</v>
      </c>
      <c r="H690" s="1" t="s">
        <v>25551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1385</v>
      </c>
      <c r="D691" s="1" t="s">
        <v>1386</v>
      </c>
      <c r="E691" s="1" t="s">
        <v>721</v>
      </c>
      <c r="F691" s="1" t="s">
        <v>117</v>
      </c>
      <c r="G691" s="1" t="s">
        <v>722</v>
      </c>
      <c r="H691" s="1" t="s">
        <v>25552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1387</v>
      </c>
      <c r="D692" s="1" t="s">
        <v>1388</v>
      </c>
      <c r="E692" s="1" t="s">
        <v>721</v>
      </c>
      <c r="F692" s="1" t="s">
        <v>117</v>
      </c>
      <c r="G692" s="1" t="s">
        <v>722</v>
      </c>
      <c r="H692" s="1" t="s">
        <v>25553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1389</v>
      </c>
      <c r="D693" s="1" t="s">
        <v>1390</v>
      </c>
      <c r="E693" s="1" t="s">
        <v>721</v>
      </c>
      <c r="F693" s="1" t="s">
        <v>117</v>
      </c>
      <c r="G693" s="1" t="s">
        <v>722</v>
      </c>
      <c r="H693" s="1" t="s">
        <v>25554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1391</v>
      </c>
      <c r="D694" s="1" t="s">
        <v>1392</v>
      </c>
      <c r="E694" s="1" t="s">
        <v>721</v>
      </c>
      <c r="F694" s="1" t="s">
        <v>117</v>
      </c>
      <c r="G694" s="1" t="s">
        <v>722</v>
      </c>
      <c r="H694" s="1" t="s">
        <v>25555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1393</v>
      </c>
      <c r="D695" s="1" t="s">
        <v>1394</v>
      </c>
      <c r="E695" s="1" t="s">
        <v>721</v>
      </c>
      <c r="F695" s="1" t="s">
        <v>117</v>
      </c>
      <c r="G695" s="1" t="s">
        <v>722</v>
      </c>
      <c r="H695" s="1" t="s">
        <v>25556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1395</v>
      </c>
      <c r="D696" s="1" t="s">
        <v>1396</v>
      </c>
      <c r="E696" s="1" t="s">
        <v>721</v>
      </c>
      <c r="F696" s="1" t="s">
        <v>117</v>
      </c>
      <c r="G696" s="1" t="s">
        <v>722</v>
      </c>
      <c r="H696" s="1" t="s">
        <v>25557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1397</v>
      </c>
      <c r="D697" s="1" t="s">
        <v>1398</v>
      </c>
      <c r="E697" s="1" t="s">
        <v>721</v>
      </c>
      <c r="F697" s="1" t="s">
        <v>117</v>
      </c>
      <c r="G697" s="1" t="s">
        <v>722</v>
      </c>
      <c r="H697" s="1" t="s">
        <v>25558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1399</v>
      </c>
      <c r="D698" s="1" t="s">
        <v>1400</v>
      </c>
      <c r="E698" s="1" t="s">
        <v>721</v>
      </c>
      <c r="F698" s="1" t="s">
        <v>117</v>
      </c>
      <c r="G698" s="1" t="s">
        <v>722</v>
      </c>
      <c r="H698" s="1" t="s">
        <v>25559</v>
      </c>
      <c r="I698" s="1">
        <f>+Territorio[[#This Row],[id]]</f>
        <v>688</v>
      </c>
    </row>
    <row r="699" spans="1:9" x14ac:dyDescent="0.2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25560</v>
      </c>
      <c r="I699" s="1">
        <f>+Territorio[[#This Row],[id]]</f>
        <v>689</v>
      </c>
    </row>
    <row r="700" spans="1:9" x14ac:dyDescent="0.2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25561</v>
      </c>
      <c r="I700" s="1">
        <f>+Territorio[[#This Row],[id]]</f>
        <v>690</v>
      </c>
    </row>
    <row r="701" spans="1:9" x14ac:dyDescent="0.2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25562</v>
      </c>
      <c r="I701" s="1">
        <f>+Territorio[[#This Row],[id]]</f>
        <v>691</v>
      </c>
    </row>
    <row r="702" spans="1:9" x14ac:dyDescent="0.2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25563</v>
      </c>
      <c r="I702" s="1">
        <f>+Territorio[[#This Row],[id]]</f>
        <v>692</v>
      </c>
    </row>
    <row r="703" spans="1:9" x14ac:dyDescent="0.2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25564</v>
      </c>
      <c r="I703" s="1">
        <f>+Territorio[[#This Row],[id]]</f>
        <v>693</v>
      </c>
    </row>
    <row r="704" spans="1:9" x14ac:dyDescent="0.2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25565</v>
      </c>
      <c r="I704" s="1">
        <f>+Territorio[[#This Row],[id]]</f>
        <v>694</v>
      </c>
    </row>
    <row r="705" spans="2:9" x14ac:dyDescent="0.2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25566</v>
      </c>
      <c r="I705" s="1">
        <f>+Territorio[[#This Row],[id]]</f>
        <v>695</v>
      </c>
    </row>
    <row r="706" spans="2:9" x14ac:dyDescent="0.2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25567</v>
      </c>
      <c r="I706" s="1">
        <f>+Territorio[[#This Row],[id]]</f>
        <v>696</v>
      </c>
    </row>
    <row r="707" spans="2:9" x14ac:dyDescent="0.2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25568</v>
      </c>
      <c r="I707" s="1">
        <f>+Territorio[[#This Row],[id]]</f>
        <v>697</v>
      </c>
    </row>
    <row r="708" spans="2:9" x14ac:dyDescent="0.2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25569</v>
      </c>
      <c r="I708" s="1">
        <f>+Territorio[[#This Row],[id]]</f>
        <v>698</v>
      </c>
    </row>
    <row r="709" spans="2:9" x14ac:dyDescent="0.2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25570</v>
      </c>
      <c r="I709" s="1">
        <f>+Territorio[[#This Row],[id]]</f>
        <v>699</v>
      </c>
    </row>
    <row r="710" spans="2:9" x14ac:dyDescent="0.2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25571</v>
      </c>
      <c r="I710" s="1">
        <f>+Territorio[[#This Row],[id]]</f>
        <v>700</v>
      </c>
    </row>
    <row r="711" spans="2:9" x14ac:dyDescent="0.2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25572</v>
      </c>
      <c r="I711" s="1">
        <f>+Territorio[[#This Row],[id]]</f>
        <v>701</v>
      </c>
    </row>
    <row r="712" spans="2:9" x14ac:dyDescent="0.2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25573</v>
      </c>
      <c r="I712" s="1">
        <f>+Territorio[[#This Row],[id]]</f>
        <v>702</v>
      </c>
    </row>
    <row r="713" spans="2:9" x14ac:dyDescent="0.2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25574</v>
      </c>
      <c r="I713" s="1">
        <f>+Territorio[[#This Row],[id]]</f>
        <v>703</v>
      </c>
    </row>
    <row r="714" spans="2:9" x14ac:dyDescent="0.2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25575</v>
      </c>
      <c r="I714" s="1">
        <f>+Territorio[[#This Row],[id]]</f>
        <v>704</v>
      </c>
    </row>
    <row r="715" spans="2:9" x14ac:dyDescent="0.2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25576</v>
      </c>
      <c r="I715" s="1">
        <f>+Territorio[[#This Row],[id]]</f>
        <v>705</v>
      </c>
    </row>
    <row r="716" spans="2:9" x14ac:dyDescent="0.2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25577</v>
      </c>
      <c r="I716" s="1">
        <f>+Territorio[[#This Row],[id]]</f>
        <v>706</v>
      </c>
    </row>
    <row r="717" spans="2:9" x14ac:dyDescent="0.2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25578</v>
      </c>
      <c r="I717" s="1">
        <f>+Territorio[[#This Row],[id]]</f>
        <v>707</v>
      </c>
    </row>
    <row r="718" spans="2:9" x14ac:dyDescent="0.2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25579</v>
      </c>
      <c r="I718" s="1">
        <f>+Territorio[[#This Row],[id]]</f>
        <v>708</v>
      </c>
    </row>
    <row r="719" spans="2:9" x14ac:dyDescent="0.2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25580</v>
      </c>
      <c r="I719" s="1">
        <f>+Territorio[[#This Row],[id]]</f>
        <v>709</v>
      </c>
    </row>
    <row r="720" spans="2:9" x14ac:dyDescent="0.2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25581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25582</v>
      </c>
      <c r="I721" s="1">
        <f>+Territorio[[#This Row],[id]]</f>
        <v>711</v>
      </c>
    </row>
    <row r="722" spans="2:9" x14ac:dyDescent="0.2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25583</v>
      </c>
      <c r="I722" s="1">
        <f>+Territorio[[#This Row],[id]]</f>
        <v>712</v>
      </c>
    </row>
    <row r="723" spans="2:9" x14ac:dyDescent="0.2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25584</v>
      </c>
      <c r="I723" s="1">
        <f>+Territorio[[#This Row],[id]]</f>
        <v>713</v>
      </c>
    </row>
    <row r="724" spans="2:9" x14ac:dyDescent="0.2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25585</v>
      </c>
      <c r="I724" s="1">
        <f>+Territorio[[#This Row],[id]]</f>
        <v>714</v>
      </c>
    </row>
    <row r="725" spans="2:9" x14ac:dyDescent="0.2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25586</v>
      </c>
      <c r="I725" s="1">
        <f>+Territorio[[#This Row],[id]]</f>
        <v>715</v>
      </c>
    </row>
    <row r="726" spans="2:9" x14ac:dyDescent="0.2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25587</v>
      </c>
      <c r="I726" s="1">
        <f>+Territorio[[#This Row],[id]]</f>
        <v>716</v>
      </c>
    </row>
    <row r="727" spans="2:9" x14ac:dyDescent="0.2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25588</v>
      </c>
      <c r="I727" s="1">
        <f>+Territorio[[#This Row],[id]]</f>
        <v>717</v>
      </c>
    </row>
    <row r="728" spans="2:9" x14ac:dyDescent="0.2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25589</v>
      </c>
      <c r="I728" s="1">
        <f>+Territorio[[#This Row],[id]]</f>
        <v>718</v>
      </c>
    </row>
    <row r="729" spans="2:9" x14ac:dyDescent="0.2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25590</v>
      </c>
      <c r="I729" s="1">
        <f>+Territorio[[#This Row],[id]]</f>
        <v>719</v>
      </c>
    </row>
    <row r="730" spans="2:9" x14ac:dyDescent="0.2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25591</v>
      </c>
      <c r="I730" s="1">
        <f>+Territorio[[#This Row],[id]]</f>
        <v>720</v>
      </c>
    </row>
    <row r="731" spans="2:9" x14ac:dyDescent="0.2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25592</v>
      </c>
      <c r="I731" s="1">
        <f>+Territorio[[#This Row],[id]]</f>
        <v>721</v>
      </c>
    </row>
    <row r="732" spans="2:9" x14ac:dyDescent="0.2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25593</v>
      </c>
      <c r="I732" s="1">
        <f>+Territorio[[#This Row],[id]]</f>
        <v>722</v>
      </c>
    </row>
    <row r="733" spans="2:9" x14ac:dyDescent="0.2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25594</v>
      </c>
      <c r="I733" s="1">
        <f>+Territorio[[#This Row],[id]]</f>
        <v>723</v>
      </c>
    </row>
    <row r="734" spans="2:9" x14ac:dyDescent="0.2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25595</v>
      </c>
      <c r="I734" s="1">
        <f>+Territorio[[#This Row],[id]]</f>
        <v>724</v>
      </c>
    </row>
    <row r="735" spans="2:9" x14ac:dyDescent="0.2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25596</v>
      </c>
      <c r="I735" s="1">
        <f>+Territorio[[#This Row],[id]]</f>
        <v>725</v>
      </c>
    </row>
    <row r="736" spans="2:9" x14ac:dyDescent="0.2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25597</v>
      </c>
      <c r="I736" s="1">
        <f>+Territorio[[#This Row],[id]]</f>
        <v>726</v>
      </c>
    </row>
    <row r="737" spans="2:9" x14ac:dyDescent="0.2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25598</v>
      </c>
      <c r="I737" s="1">
        <f>+Territorio[[#This Row],[id]]</f>
        <v>727</v>
      </c>
    </row>
    <row r="738" spans="2:9" x14ac:dyDescent="0.2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25599</v>
      </c>
      <c r="I738" s="1">
        <f>+Territorio[[#This Row],[id]]</f>
        <v>728</v>
      </c>
    </row>
    <row r="739" spans="2:9" x14ac:dyDescent="0.2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25600</v>
      </c>
      <c r="I739" s="1">
        <f>+Territorio[[#This Row],[id]]</f>
        <v>729</v>
      </c>
    </row>
    <row r="740" spans="2:9" x14ac:dyDescent="0.2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25601</v>
      </c>
      <c r="I740" s="1">
        <f>+Territorio[[#This Row],[id]]</f>
        <v>730</v>
      </c>
    </row>
    <row r="741" spans="2:9" x14ac:dyDescent="0.2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25602</v>
      </c>
      <c r="I741" s="1">
        <f>+Territorio[[#This Row],[id]]</f>
        <v>731</v>
      </c>
    </row>
    <row r="742" spans="2:9" x14ac:dyDescent="0.2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25603</v>
      </c>
      <c r="I742" s="1">
        <f>+Territorio[[#This Row],[id]]</f>
        <v>732</v>
      </c>
    </row>
    <row r="743" spans="2:9" x14ac:dyDescent="0.2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25604</v>
      </c>
      <c r="I743" s="1">
        <f>+Territorio[[#This Row],[id]]</f>
        <v>733</v>
      </c>
    </row>
    <row r="744" spans="2:9" x14ac:dyDescent="0.2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25605</v>
      </c>
      <c r="I744" s="1">
        <f>+Territorio[[#This Row],[id]]</f>
        <v>734</v>
      </c>
    </row>
    <row r="745" spans="2:9" x14ac:dyDescent="0.2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25606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25607</v>
      </c>
      <c r="I746" s="1">
        <f>+Territorio[[#This Row],[id]]</f>
        <v>736</v>
      </c>
    </row>
    <row r="747" spans="2:9" x14ac:dyDescent="0.2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25608</v>
      </c>
      <c r="I747" s="1">
        <f>+Territorio[[#This Row],[id]]</f>
        <v>737</v>
      </c>
    </row>
    <row r="748" spans="2:9" x14ac:dyDescent="0.2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25609</v>
      </c>
      <c r="I748" s="1">
        <f>+Territorio[[#This Row],[id]]</f>
        <v>738</v>
      </c>
    </row>
    <row r="749" spans="2:9" x14ac:dyDescent="0.2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25610</v>
      </c>
      <c r="I749" s="1">
        <f>+Territorio[[#This Row],[id]]</f>
        <v>739</v>
      </c>
    </row>
    <row r="750" spans="2:9" x14ac:dyDescent="0.2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25611</v>
      </c>
      <c r="I750" s="1">
        <f>+Territorio[[#This Row],[id]]</f>
        <v>740</v>
      </c>
    </row>
    <row r="751" spans="2:9" x14ac:dyDescent="0.2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25612</v>
      </c>
      <c r="I751" s="1">
        <f>+Territorio[[#This Row],[id]]</f>
        <v>741</v>
      </c>
    </row>
    <row r="752" spans="2:9" x14ac:dyDescent="0.2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25613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25614</v>
      </c>
      <c r="I753" s="1">
        <f>+Territorio[[#This Row],[id]]</f>
        <v>743</v>
      </c>
    </row>
    <row r="754" spans="2:9" x14ac:dyDescent="0.2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25615</v>
      </c>
      <c r="I754" s="1">
        <f>+Territorio[[#This Row],[id]]</f>
        <v>744</v>
      </c>
    </row>
    <row r="755" spans="2:9" x14ac:dyDescent="0.2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25616</v>
      </c>
      <c r="I755" s="1">
        <f>+Territorio[[#This Row],[id]]</f>
        <v>745</v>
      </c>
    </row>
    <row r="756" spans="2:9" x14ac:dyDescent="0.2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25617</v>
      </c>
      <c r="I756" s="1">
        <f>+Territorio[[#This Row],[id]]</f>
        <v>746</v>
      </c>
    </row>
    <row r="757" spans="2:9" x14ac:dyDescent="0.2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25618</v>
      </c>
      <c r="I757" s="1">
        <f>+Territorio[[#This Row],[id]]</f>
        <v>747</v>
      </c>
    </row>
    <row r="758" spans="2:9" x14ac:dyDescent="0.2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25619</v>
      </c>
      <c r="I758" s="1">
        <f>+Territorio[[#This Row],[id]]</f>
        <v>748</v>
      </c>
    </row>
    <row r="759" spans="2:9" x14ac:dyDescent="0.2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25620</v>
      </c>
      <c r="I759" s="1">
        <f>+Territorio[[#This Row],[id]]</f>
        <v>749</v>
      </c>
    </row>
    <row r="760" spans="2:9" x14ac:dyDescent="0.2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25621</v>
      </c>
      <c r="I760" s="1">
        <f>+Territorio[[#This Row],[id]]</f>
        <v>750</v>
      </c>
    </row>
    <row r="761" spans="2:9" x14ac:dyDescent="0.2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25622</v>
      </c>
      <c r="I761" s="1">
        <f>+Territorio[[#This Row],[id]]</f>
        <v>751</v>
      </c>
    </row>
    <row r="762" spans="2:9" x14ac:dyDescent="0.2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25623</v>
      </c>
      <c r="I762" s="1">
        <f>+Territorio[[#This Row],[id]]</f>
        <v>752</v>
      </c>
    </row>
    <row r="763" spans="2:9" x14ac:dyDescent="0.2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25624</v>
      </c>
      <c r="I763" s="1">
        <f>+Territorio[[#This Row],[id]]</f>
        <v>753</v>
      </c>
    </row>
    <row r="764" spans="2:9" x14ac:dyDescent="0.2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25625</v>
      </c>
      <c r="I764" s="1">
        <f>+Territorio[[#This Row],[id]]</f>
        <v>754</v>
      </c>
    </row>
    <row r="765" spans="2:9" x14ac:dyDescent="0.2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25626</v>
      </c>
      <c r="I765" s="1">
        <f>+Territorio[[#This Row],[id]]</f>
        <v>755</v>
      </c>
    </row>
    <row r="766" spans="2:9" x14ac:dyDescent="0.2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25627</v>
      </c>
      <c r="I766" s="1">
        <f>+Territorio[[#This Row],[id]]</f>
        <v>756</v>
      </c>
    </row>
    <row r="767" spans="2:9" x14ac:dyDescent="0.2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25628</v>
      </c>
      <c r="I767" s="1">
        <f>+Territorio[[#This Row],[id]]</f>
        <v>757</v>
      </c>
    </row>
    <row r="768" spans="2:9" x14ac:dyDescent="0.2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25629</v>
      </c>
      <c r="I768" s="1">
        <f>+Territorio[[#This Row],[id]]</f>
        <v>758</v>
      </c>
    </row>
    <row r="769" spans="2:9" x14ac:dyDescent="0.2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25630</v>
      </c>
      <c r="I769" s="1">
        <f>+Territorio[[#This Row],[id]]</f>
        <v>759</v>
      </c>
    </row>
    <row r="770" spans="2:9" x14ac:dyDescent="0.2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25631</v>
      </c>
      <c r="I770" s="1">
        <f>+Territorio[[#This Row],[id]]</f>
        <v>760</v>
      </c>
    </row>
    <row r="771" spans="2:9" x14ac:dyDescent="0.2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25632</v>
      </c>
      <c r="I771" s="1">
        <f>+Territorio[[#This Row],[id]]</f>
        <v>761</v>
      </c>
    </row>
    <row r="772" spans="2:9" x14ac:dyDescent="0.2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25633</v>
      </c>
      <c r="I772" s="1">
        <f>+Territorio[[#This Row],[id]]</f>
        <v>762</v>
      </c>
    </row>
    <row r="773" spans="2:9" x14ac:dyDescent="0.2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25634</v>
      </c>
      <c r="I773" s="1">
        <f>+Territorio[[#This Row],[id]]</f>
        <v>763</v>
      </c>
    </row>
    <row r="774" spans="2:9" x14ac:dyDescent="0.2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25635</v>
      </c>
      <c r="I774" s="1">
        <f>+Territorio[[#This Row],[id]]</f>
        <v>764</v>
      </c>
    </row>
    <row r="775" spans="2:9" x14ac:dyDescent="0.2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25636</v>
      </c>
      <c r="I775" s="1">
        <f>+Territorio[[#This Row],[id]]</f>
        <v>765</v>
      </c>
    </row>
    <row r="776" spans="2:9" x14ac:dyDescent="0.2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25637</v>
      </c>
      <c r="I776" s="1">
        <f>+Territorio[[#This Row],[id]]</f>
        <v>766</v>
      </c>
    </row>
    <row r="777" spans="2:9" x14ac:dyDescent="0.2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25638</v>
      </c>
      <c r="I777" s="1">
        <f>+Territorio[[#This Row],[id]]</f>
        <v>767</v>
      </c>
    </row>
    <row r="778" spans="2:9" x14ac:dyDescent="0.2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25639</v>
      </c>
      <c r="I778" s="1">
        <f>+Territorio[[#This Row],[id]]</f>
        <v>768</v>
      </c>
    </row>
    <row r="779" spans="2:9" x14ac:dyDescent="0.2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25640</v>
      </c>
      <c r="I779" s="1">
        <f>+Territorio[[#This Row],[id]]</f>
        <v>769</v>
      </c>
    </row>
    <row r="780" spans="2:9" x14ac:dyDescent="0.2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25641</v>
      </c>
      <c r="I780" s="1">
        <f>+Territorio[[#This Row],[id]]</f>
        <v>770</v>
      </c>
    </row>
    <row r="781" spans="2:9" x14ac:dyDescent="0.2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25642</v>
      </c>
      <c r="I781" s="1">
        <f>+Territorio[[#This Row],[id]]</f>
        <v>771</v>
      </c>
    </row>
    <row r="782" spans="2:9" x14ac:dyDescent="0.2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25643</v>
      </c>
      <c r="I782" s="1">
        <f>+Territorio[[#This Row],[id]]</f>
        <v>772</v>
      </c>
    </row>
    <row r="783" spans="2:9" x14ac:dyDescent="0.2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25644</v>
      </c>
      <c r="I783" s="1">
        <f>+Territorio[[#This Row],[id]]</f>
        <v>773</v>
      </c>
    </row>
    <row r="784" spans="2:9" x14ac:dyDescent="0.2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25645</v>
      </c>
      <c r="I784" s="1">
        <f>+Territorio[[#This Row],[id]]</f>
        <v>774</v>
      </c>
    </row>
    <row r="785" spans="2:9" x14ac:dyDescent="0.2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25646</v>
      </c>
      <c r="I785" s="1">
        <f>+Territorio[[#This Row],[id]]</f>
        <v>775</v>
      </c>
    </row>
    <row r="786" spans="2:9" x14ac:dyDescent="0.2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25647</v>
      </c>
      <c r="I786" s="1">
        <f>+Territorio[[#This Row],[id]]</f>
        <v>776</v>
      </c>
    </row>
    <row r="787" spans="2:9" x14ac:dyDescent="0.2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25648</v>
      </c>
      <c r="I787" s="1">
        <f>+Territorio[[#This Row],[id]]</f>
        <v>777</v>
      </c>
    </row>
    <row r="788" spans="2:9" x14ac:dyDescent="0.2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25649</v>
      </c>
      <c r="I788" s="1">
        <f>+Territorio[[#This Row],[id]]</f>
        <v>778</v>
      </c>
    </row>
    <row r="789" spans="2:9" x14ac:dyDescent="0.2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25650</v>
      </c>
      <c r="I789" s="1">
        <f>+Territorio[[#This Row],[id]]</f>
        <v>779</v>
      </c>
    </row>
    <row r="790" spans="2:9" x14ac:dyDescent="0.2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25651</v>
      </c>
      <c r="I790" s="1">
        <f>+Territorio[[#This Row],[id]]</f>
        <v>780</v>
      </c>
    </row>
    <row r="791" spans="2:9" x14ac:dyDescent="0.2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25652</v>
      </c>
      <c r="I791" s="1">
        <f>+Territorio[[#This Row],[id]]</f>
        <v>781</v>
      </c>
    </row>
    <row r="792" spans="2:9" x14ac:dyDescent="0.2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25653</v>
      </c>
      <c r="I792" s="1">
        <f>+Territorio[[#This Row],[id]]</f>
        <v>782</v>
      </c>
    </row>
    <row r="793" spans="2:9" x14ac:dyDescent="0.2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25654</v>
      </c>
      <c r="I793" s="1">
        <f>+Territorio[[#This Row],[id]]</f>
        <v>783</v>
      </c>
    </row>
    <row r="794" spans="2:9" x14ac:dyDescent="0.2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25655</v>
      </c>
      <c r="I794" s="1">
        <f>+Territorio[[#This Row],[id]]</f>
        <v>784</v>
      </c>
    </row>
    <row r="795" spans="2:9" x14ac:dyDescent="0.2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25656</v>
      </c>
      <c r="I795" s="1">
        <f>+Territorio[[#This Row],[id]]</f>
        <v>785</v>
      </c>
    </row>
    <row r="796" spans="2:9" x14ac:dyDescent="0.2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25657</v>
      </c>
      <c r="I796" s="1">
        <f>+Territorio[[#This Row],[id]]</f>
        <v>786</v>
      </c>
    </row>
    <row r="797" spans="2:9" x14ac:dyDescent="0.2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25658</v>
      </c>
      <c r="I797" s="1">
        <f>+Territorio[[#This Row],[id]]</f>
        <v>787</v>
      </c>
    </row>
    <row r="798" spans="2:9" x14ac:dyDescent="0.2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25659</v>
      </c>
      <c r="I798" s="1">
        <f>+Territorio[[#This Row],[id]]</f>
        <v>788</v>
      </c>
    </row>
    <row r="799" spans="2:9" x14ac:dyDescent="0.2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25660</v>
      </c>
      <c r="I799" s="1">
        <f>+Territorio[[#This Row],[id]]</f>
        <v>789</v>
      </c>
    </row>
    <row r="800" spans="2:9" x14ac:dyDescent="0.2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25661</v>
      </c>
      <c r="I800" s="1">
        <f>+Territorio[[#This Row],[id]]</f>
        <v>790</v>
      </c>
    </row>
    <row r="801" spans="2:9" x14ac:dyDescent="0.2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25662</v>
      </c>
      <c r="I801" s="1">
        <f>+Territorio[[#This Row],[id]]</f>
        <v>791</v>
      </c>
    </row>
    <row r="802" spans="2:9" x14ac:dyDescent="0.2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25663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25664</v>
      </c>
      <c r="I803" s="1">
        <f>+Territorio[[#This Row],[id]]</f>
        <v>793</v>
      </c>
    </row>
    <row r="804" spans="2:9" x14ac:dyDescent="0.2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25665</v>
      </c>
      <c r="I804" s="1">
        <f>+Territorio[[#This Row],[id]]</f>
        <v>794</v>
      </c>
    </row>
    <row r="805" spans="2:9" x14ac:dyDescent="0.2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25666</v>
      </c>
      <c r="I805" s="1">
        <f>+Territorio[[#This Row],[id]]</f>
        <v>795</v>
      </c>
    </row>
    <row r="806" spans="2:9" x14ac:dyDescent="0.2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25667</v>
      </c>
      <c r="I806" s="1">
        <f>+Territorio[[#This Row],[id]]</f>
        <v>796</v>
      </c>
    </row>
    <row r="807" spans="2:9" x14ac:dyDescent="0.2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25668</v>
      </c>
      <c r="I807" s="1">
        <f>+Territorio[[#This Row],[id]]</f>
        <v>797</v>
      </c>
    </row>
    <row r="808" spans="2:9" x14ac:dyDescent="0.2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25669</v>
      </c>
      <c r="I808" s="1">
        <f>+Territorio[[#This Row],[id]]</f>
        <v>798</v>
      </c>
    </row>
    <row r="809" spans="2:9" x14ac:dyDescent="0.2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25670</v>
      </c>
      <c r="I809" s="1">
        <f>+Territorio[[#This Row],[id]]</f>
        <v>799</v>
      </c>
    </row>
    <row r="810" spans="2:9" x14ac:dyDescent="0.2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25671</v>
      </c>
      <c r="I810" s="1">
        <f>+Territorio[[#This Row],[id]]</f>
        <v>800</v>
      </c>
    </row>
    <row r="811" spans="2:9" x14ac:dyDescent="0.2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25672</v>
      </c>
      <c r="I811" s="1">
        <f>+Territorio[[#This Row],[id]]</f>
        <v>801</v>
      </c>
    </row>
    <row r="812" spans="2:9" x14ac:dyDescent="0.2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25673</v>
      </c>
      <c r="I812" s="1">
        <f>+Territorio[[#This Row],[id]]</f>
        <v>802</v>
      </c>
    </row>
    <row r="813" spans="2:9" x14ac:dyDescent="0.2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25674</v>
      </c>
      <c r="I813" s="1">
        <f>+Territorio[[#This Row],[id]]</f>
        <v>803</v>
      </c>
    </row>
    <row r="814" spans="2:9" x14ac:dyDescent="0.2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25675</v>
      </c>
      <c r="I814" s="1">
        <f>+Territorio[[#This Row],[id]]</f>
        <v>804</v>
      </c>
    </row>
    <row r="815" spans="2:9" x14ac:dyDescent="0.2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25676</v>
      </c>
      <c r="I815" s="1">
        <f>+Territorio[[#This Row],[id]]</f>
        <v>805</v>
      </c>
    </row>
    <row r="816" spans="2:9" x14ac:dyDescent="0.2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25677</v>
      </c>
      <c r="I816" s="1">
        <f>+Territorio[[#This Row],[id]]</f>
        <v>806</v>
      </c>
    </row>
    <row r="817" spans="2:9" x14ac:dyDescent="0.2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25678</v>
      </c>
      <c r="I817" s="1">
        <f>+Territorio[[#This Row],[id]]</f>
        <v>807</v>
      </c>
    </row>
    <row r="818" spans="2:9" x14ac:dyDescent="0.2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25679</v>
      </c>
      <c r="I818" s="1">
        <f>+Territorio[[#This Row],[id]]</f>
        <v>808</v>
      </c>
    </row>
    <row r="819" spans="2:9" x14ac:dyDescent="0.2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25680</v>
      </c>
      <c r="I819" s="1">
        <f>+Territorio[[#This Row],[id]]</f>
        <v>809</v>
      </c>
    </row>
    <row r="820" spans="2:9" x14ac:dyDescent="0.2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25681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25682</v>
      </c>
      <c r="I821" s="1">
        <f>+Territorio[[#This Row],[id]]</f>
        <v>811</v>
      </c>
    </row>
    <row r="822" spans="2:9" x14ac:dyDescent="0.2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25683</v>
      </c>
      <c r="I822" s="1">
        <f>+Territorio[[#This Row],[id]]</f>
        <v>812</v>
      </c>
    </row>
    <row r="823" spans="2:9" x14ac:dyDescent="0.2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25684</v>
      </c>
      <c r="I823" s="1">
        <f>+Territorio[[#This Row],[id]]</f>
        <v>813</v>
      </c>
    </row>
    <row r="824" spans="2:9" x14ac:dyDescent="0.2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25685</v>
      </c>
      <c r="I824" s="1">
        <f>+Territorio[[#This Row],[id]]</f>
        <v>814</v>
      </c>
    </row>
    <row r="825" spans="2:9" x14ac:dyDescent="0.2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25686</v>
      </c>
      <c r="I825" s="1">
        <f>+Territorio[[#This Row],[id]]</f>
        <v>815</v>
      </c>
    </row>
    <row r="826" spans="2:9" x14ac:dyDescent="0.2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25687</v>
      </c>
      <c r="I826" s="1">
        <f>+Territorio[[#This Row],[id]]</f>
        <v>816</v>
      </c>
    </row>
    <row r="827" spans="2:9" x14ac:dyDescent="0.2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25688</v>
      </c>
      <c r="I827" s="1">
        <f>+Territorio[[#This Row],[id]]</f>
        <v>817</v>
      </c>
    </row>
    <row r="828" spans="2:9" x14ac:dyDescent="0.2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25689</v>
      </c>
      <c r="I828" s="1">
        <f>+Territorio[[#This Row],[id]]</f>
        <v>818</v>
      </c>
    </row>
    <row r="829" spans="2:9" x14ac:dyDescent="0.2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25690</v>
      </c>
      <c r="I829" s="1">
        <f>+Territorio[[#This Row],[id]]</f>
        <v>819</v>
      </c>
    </row>
    <row r="830" spans="2:9" x14ac:dyDescent="0.2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25691</v>
      </c>
      <c r="I830" s="1">
        <f>+Territorio[[#This Row],[id]]</f>
        <v>820</v>
      </c>
    </row>
    <row r="831" spans="2:9" x14ac:dyDescent="0.2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25692</v>
      </c>
      <c r="I831" s="1">
        <f>+Territorio[[#This Row],[id]]</f>
        <v>821</v>
      </c>
    </row>
    <row r="832" spans="2:9" x14ac:dyDescent="0.2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25693</v>
      </c>
      <c r="I832" s="1">
        <f>+Territorio[[#This Row],[id]]</f>
        <v>822</v>
      </c>
    </row>
    <row r="833" spans="2:9" x14ac:dyDescent="0.2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25694</v>
      </c>
      <c r="I833" s="1">
        <f>+Territorio[[#This Row],[id]]</f>
        <v>823</v>
      </c>
    </row>
    <row r="834" spans="2:9" x14ac:dyDescent="0.2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25695</v>
      </c>
      <c r="I834" s="1">
        <f>+Territorio[[#This Row],[id]]</f>
        <v>824</v>
      </c>
    </row>
    <row r="835" spans="2:9" x14ac:dyDescent="0.2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25696</v>
      </c>
      <c r="I835" s="1">
        <f>+Territorio[[#This Row],[id]]</f>
        <v>825</v>
      </c>
    </row>
    <row r="836" spans="2:9" x14ac:dyDescent="0.2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25697</v>
      </c>
      <c r="I836" s="1">
        <f>+Territorio[[#This Row],[id]]</f>
        <v>826</v>
      </c>
    </row>
    <row r="837" spans="2:9" x14ac:dyDescent="0.2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25698</v>
      </c>
      <c r="I837" s="1">
        <f>+Territorio[[#This Row],[id]]</f>
        <v>827</v>
      </c>
    </row>
    <row r="838" spans="2:9" x14ac:dyDescent="0.2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25699</v>
      </c>
      <c r="I838" s="1">
        <f>+Territorio[[#This Row],[id]]</f>
        <v>828</v>
      </c>
    </row>
    <row r="839" spans="2:9" x14ac:dyDescent="0.2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25700</v>
      </c>
      <c r="I839" s="1">
        <f>+Territorio[[#This Row],[id]]</f>
        <v>829</v>
      </c>
    </row>
    <row r="840" spans="2:9" x14ac:dyDescent="0.2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25701</v>
      </c>
      <c r="I840" s="1">
        <f>+Territorio[[#This Row],[id]]</f>
        <v>830</v>
      </c>
    </row>
    <row r="841" spans="2:9" x14ac:dyDescent="0.2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25702</v>
      </c>
      <c r="I841" s="1">
        <f>+Territorio[[#This Row],[id]]</f>
        <v>831</v>
      </c>
    </row>
    <row r="842" spans="2:9" x14ac:dyDescent="0.2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25703</v>
      </c>
      <c r="I842" s="1">
        <f>+Territorio[[#This Row],[id]]</f>
        <v>832</v>
      </c>
    </row>
    <row r="843" spans="2:9" x14ac:dyDescent="0.2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25704</v>
      </c>
      <c r="I843" s="1">
        <f>+Territorio[[#This Row],[id]]</f>
        <v>833</v>
      </c>
    </row>
    <row r="844" spans="2:9" x14ac:dyDescent="0.2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25705</v>
      </c>
      <c r="I844" s="1">
        <f>+Territorio[[#This Row],[id]]</f>
        <v>834</v>
      </c>
    </row>
    <row r="845" spans="2:9" x14ac:dyDescent="0.2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25706</v>
      </c>
      <c r="I845" s="1">
        <f>+Territorio[[#This Row],[id]]</f>
        <v>835</v>
      </c>
    </row>
    <row r="846" spans="2:9" x14ac:dyDescent="0.2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25707</v>
      </c>
      <c r="I846" s="1">
        <f>+Territorio[[#This Row],[id]]</f>
        <v>836</v>
      </c>
    </row>
    <row r="847" spans="2:9" x14ac:dyDescent="0.2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25708</v>
      </c>
      <c r="I847" s="1">
        <f>+Territorio[[#This Row],[id]]</f>
        <v>837</v>
      </c>
    </row>
    <row r="848" spans="2:9" x14ac:dyDescent="0.2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25709</v>
      </c>
      <c r="I848" s="1">
        <f>+Territorio[[#This Row],[id]]</f>
        <v>838</v>
      </c>
    </row>
    <row r="849" spans="2:9" x14ac:dyDescent="0.2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25710</v>
      </c>
      <c r="I849" s="1">
        <f>+Territorio[[#This Row],[id]]</f>
        <v>839</v>
      </c>
    </row>
    <row r="850" spans="2:9" x14ac:dyDescent="0.2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25711</v>
      </c>
      <c r="I850" s="1">
        <f>+Territorio[[#This Row],[id]]</f>
        <v>840</v>
      </c>
    </row>
    <row r="851" spans="2:9" x14ac:dyDescent="0.2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25712</v>
      </c>
      <c r="I851" s="1">
        <f>+Territorio[[#This Row],[id]]</f>
        <v>841</v>
      </c>
    </row>
    <row r="852" spans="2:9" x14ac:dyDescent="0.2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25713</v>
      </c>
      <c r="I852" s="1">
        <f>+Territorio[[#This Row],[id]]</f>
        <v>842</v>
      </c>
    </row>
    <row r="853" spans="2:9" x14ac:dyDescent="0.2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25714</v>
      </c>
      <c r="I853" s="1">
        <f>+Territorio[[#This Row],[id]]</f>
        <v>843</v>
      </c>
    </row>
    <row r="854" spans="2:9" x14ac:dyDescent="0.2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25715</v>
      </c>
      <c r="I854" s="1">
        <f>+Territorio[[#This Row],[id]]</f>
        <v>844</v>
      </c>
    </row>
    <row r="855" spans="2:9" x14ac:dyDescent="0.2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25716</v>
      </c>
      <c r="I855" s="1">
        <f>+Territorio[[#This Row],[id]]</f>
        <v>845</v>
      </c>
    </row>
    <row r="856" spans="2:9" x14ac:dyDescent="0.2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25717</v>
      </c>
      <c r="I856" s="1">
        <f>+Territorio[[#This Row],[id]]</f>
        <v>846</v>
      </c>
    </row>
    <row r="857" spans="2:9" x14ac:dyDescent="0.2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25718</v>
      </c>
      <c r="I857" s="1">
        <f>+Territorio[[#This Row],[id]]</f>
        <v>847</v>
      </c>
    </row>
    <row r="858" spans="2:9" x14ac:dyDescent="0.2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25719</v>
      </c>
      <c r="I858" s="1">
        <f>+Territorio[[#This Row],[id]]</f>
        <v>848</v>
      </c>
    </row>
    <row r="859" spans="2:9" x14ac:dyDescent="0.2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25720</v>
      </c>
      <c r="I859" s="1">
        <f>+Territorio[[#This Row],[id]]</f>
        <v>849</v>
      </c>
    </row>
    <row r="860" spans="2:9" x14ac:dyDescent="0.2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25721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25722</v>
      </c>
      <c r="I861" s="1">
        <f>+Territorio[[#This Row],[id]]</f>
        <v>851</v>
      </c>
    </row>
    <row r="862" spans="2:9" x14ac:dyDescent="0.2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25723</v>
      </c>
      <c r="I862" s="1">
        <f>+Territorio[[#This Row],[id]]</f>
        <v>852</v>
      </c>
    </row>
    <row r="863" spans="2:9" x14ac:dyDescent="0.2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25724</v>
      </c>
      <c r="I863" s="1">
        <f>+Territorio[[#This Row],[id]]</f>
        <v>853</v>
      </c>
    </row>
    <row r="864" spans="2:9" x14ac:dyDescent="0.2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25725</v>
      </c>
      <c r="I864" s="1">
        <f>+Territorio[[#This Row],[id]]</f>
        <v>854</v>
      </c>
    </row>
    <row r="865" spans="2:9" x14ac:dyDescent="0.2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25726</v>
      </c>
      <c r="I865" s="1">
        <f>+Territorio[[#This Row],[id]]</f>
        <v>855</v>
      </c>
    </row>
    <row r="866" spans="2:9" x14ac:dyDescent="0.2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25727</v>
      </c>
      <c r="I866" s="1">
        <f>+Territorio[[#This Row],[id]]</f>
        <v>856</v>
      </c>
    </row>
    <row r="867" spans="2:9" x14ac:dyDescent="0.2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25728</v>
      </c>
      <c r="I867" s="1">
        <f>+Territorio[[#This Row],[id]]</f>
        <v>857</v>
      </c>
    </row>
    <row r="868" spans="2:9" x14ac:dyDescent="0.2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25729</v>
      </c>
      <c r="I868" s="1">
        <f>+Territorio[[#This Row],[id]]</f>
        <v>858</v>
      </c>
    </row>
    <row r="869" spans="2:9" x14ac:dyDescent="0.2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25730</v>
      </c>
      <c r="I869" s="1">
        <f>+Territorio[[#This Row],[id]]</f>
        <v>859</v>
      </c>
    </row>
    <row r="870" spans="2:9" x14ac:dyDescent="0.2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25731</v>
      </c>
      <c r="I870" s="1">
        <f>+Territorio[[#This Row],[id]]</f>
        <v>860</v>
      </c>
    </row>
    <row r="871" spans="2:9" x14ac:dyDescent="0.2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25732</v>
      </c>
      <c r="I871" s="1">
        <f>+Territorio[[#This Row],[id]]</f>
        <v>861</v>
      </c>
    </row>
    <row r="872" spans="2:9" x14ac:dyDescent="0.2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25733</v>
      </c>
      <c r="I872" s="1">
        <f>+Territorio[[#This Row],[id]]</f>
        <v>862</v>
      </c>
    </row>
    <row r="873" spans="2:9" x14ac:dyDescent="0.2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25734</v>
      </c>
      <c r="I873" s="1">
        <f>+Territorio[[#This Row],[id]]</f>
        <v>863</v>
      </c>
    </row>
    <row r="874" spans="2:9" x14ac:dyDescent="0.2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25735</v>
      </c>
      <c r="I874" s="1">
        <f>+Territorio[[#This Row],[id]]</f>
        <v>864</v>
      </c>
    </row>
    <row r="875" spans="2:9" x14ac:dyDescent="0.2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25736</v>
      </c>
      <c r="I875" s="1">
        <f>+Territorio[[#This Row],[id]]</f>
        <v>865</v>
      </c>
    </row>
    <row r="876" spans="2:9" x14ac:dyDescent="0.2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25737</v>
      </c>
      <c r="I876" s="1">
        <f>+Territorio[[#This Row],[id]]</f>
        <v>866</v>
      </c>
    </row>
    <row r="877" spans="2:9" x14ac:dyDescent="0.2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25738</v>
      </c>
      <c r="I877" s="1">
        <f>+Territorio[[#This Row],[id]]</f>
        <v>867</v>
      </c>
    </row>
    <row r="878" spans="2:9" x14ac:dyDescent="0.2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25739</v>
      </c>
      <c r="I878" s="1">
        <f>+Territorio[[#This Row],[id]]</f>
        <v>868</v>
      </c>
    </row>
    <row r="879" spans="2:9" x14ac:dyDescent="0.2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25740</v>
      </c>
      <c r="I879" s="1">
        <f>+Territorio[[#This Row],[id]]</f>
        <v>869</v>
      </c>
    </row>
    <row r="880" spans="2:9" x14ac:dyDescent="0.2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25741</v>
      </c>
      <c r="I880" s="1">
        <f>+Territorio[[#This Row],[id]]</f>
        <v>870</v>
      </c>
    </row>
    <row r="881" spans="2:9" x14ac:dyDescent="0.2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25742</v>
      </c>
      <c r="I881" s="1">
        <f>+Territorio[[#This Row],[id]]</f>
        <v>871</v>
      </c>
    </row>
    <row r="882" spans="2:9" x14ac:dyDescent="0.2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25743</v>
      </c>
      <c r="I882" s="1">
        <f>+Territorio[[#This Row],[id]]</f>
        <v>872</v>
      </c>
    </row>
    <row r="883" spans="2:9" x14ac:dyDescent="0.2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25744</v>
      </c>
      <c r="I883" s="1">
        <f>+Territorio[[#This Row],[id]]</f>
        <v>873</v>
      </c>
    </row>
    <row r="884" spans="2:9" x14ac:dyDescent="0.2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25745</v>
      </c>
      <c r="I884" s="1">
        <f>+Territorio[[#This Row],[id]]</f>
        <v>874</v>
      </c>
    </row>
    <row r="885" spans="2:9" x14ac:dyDescent="0.2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25746</v>
      </c>
      <c r="I885" s="1">
        <f>+Territorio[[#This Row],[id]]</f>
        <v>875</v>
      </c>
    </row>
    <row r="886" spans="2:9" x14ac:dyDescent="0.2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25747</v>
      </c>
      <c r="I886" s="1">
        <f>+Territorio[[#This Row],[id]]</f>
        <v>876</v>
      </c>
    </row>
    <row r="887" spans="2:9" x14ac:dyDescent="0.2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25748</v>
      </c>
      <c r="I887" s="1">
        <f>+Territorio[[#This Row],[id]]</f>
        <v>877</v>
      </c>
    </row>
    <row r="888" spans="2:9" x14ac:dyDescent="0.2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25749</v>
      </c>
      <c r="I888" s="1">
        <f>+Territorio[[#This Row],[id]]</f>
        <v>878</v>
      </c>
    </row>
    <row r="889" spans="2:9" x14ac:dyDescent="0.2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25750</v>
      </c>
      <c r="I889" s="1">
        <f>+Territorio[[#This Row],[id]]</f>
        <v>879</v>
      </c>
    </row>
    <row r="890" spans="2:9" x14ac:dyDescent="0.2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25751</v>
      </c>
      <c r="I890" s="1">
        <f>+Territorio[[#This Row],[id]]</f>
        <v>880</v>
      </c>
    </row>
    <row r="891" spans="2:9" x14ac:dyDescent="0.2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25752</v>
      </c>
      <c r="I891" s="1">
        <f>+Territorio[[#This Row],[id]]</f>
        <v>881</v>
      </c>
    </row>
    <row r="892" spans="2:9" x14ac:dyDescent="0.2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25753</v>
      </c>
      <c r="I892" s="1">
        <f>+Territorio[[#This Row],[id]]</f>
        <v>882</v>
      </c>
    </row>
    <row r="893" spans="2:9" x14ac:dyDescent="0.2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25754</v>
      </c>
      <c r="I893" s="1">
        <f>+Territorio[[#This Row],[id]]</f>
        <v>883</v>
      </c>
    </row>
    <row r="894" spans="2:9" x14ac:dyDescent="0.2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25755</v>
      </c>
      <c r="I894" s="1">
        <f>+Territorio[[#This Row],[id]]</f>
        <v>884</v>
      </c>
    </row>
    <row r="895" spans="2:9" x14ac:dyDescent="0.2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25756</v>
      </c>
      <c r="I895" s="1">
        <f>+Territorio[[#This Row],[id]]</f>
        <v>885</v>
      </c>
    </row>
    <row r="896" spans="2:9" x14ac:dyDescent="0.2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25757</v>
      </c>
      <c r="I896" s="1">
        <f>+Territorio[[#This Row],[id]]</f>
        <v>886</v>
      </c>
    </row>
    <row r="897" spans="2:9" x14ac:dyDescent="0.2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25758</v>
      </c>
      <c r="I897" s="1">
        <f>+Territorio[[#This Row],[id]]</f>
        <v>887</v>
      </c>
    </row>
    <row r="898" spans="2:9" x14ac:dyDescent="0.2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25759</v>
      </c>
      <c r="I898" s="1">
        <f>+Territorio[[#This Row],[id]]</f>
        <v>888</v>
      </c>
    </row>
    <row r="899" spans="2:9" x14ac:dyDescent="0.2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25760</v>
      </c>
      <c r="I899" s="1">
        <f>+Territorio[[#This Row],[id]]</f>
        <v>889</v>
      </c>
    </row>
    <row r="900" spans="2:9" x14ac:dyDescent="0.2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25761</v>
      </c>
      <c r="I900" s="1">
        <f>+Territorio[[#This Row],[id]]</f>
        <v>890</v>
      </c>
    </row>
    <row r="901" spans="2:9" x14ac:dyDescent="0.2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25762</v>
      </c>
      <c r="I901" s="1">
        <f>+Territorio[[#This Row],[id]]</f>
        <v>891</v>
      </c>
    </row>
    <row r="902" spans="2:9" x14ac:dyDescent="0.2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25763</v>
      </c>
      <c r="I902" s="1">
        <f>+Territorio[[#This Row],[id]]</f>
        <v>892</v>
      </c>
    </row>
    <row r="903" spans="2:9" x14ac:dyDescent="0.2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25764</v>
      </c>
      <c r="I903" s="1">
        <f>+Territorio[[#This Row],[id]]</f>
        <v>893</v>
      </c>
    </row>
    <row r="904" spans="2:9" x14ac:dyDescent="0.2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25765</v>
      </c>
      <c r="I904" s="1">
        <f>+Territorio[[#This Row],[id]]</f>
        <v>894</v>
      </c>
    </row>
    <row r="905" spans="2:9" x14ac:dyDescent="0.2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25766</v>
      </c>
      <c r="I905" s="1">
        <f>+Territorio[[#This Row],[id]]</f>
        <v>895</v>
      </c>
    </row>
    <row r="906" spans="2:9" x14ac:dyDescent="0.2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25767</v>
      </c>
      <c r="I906" s="1">
        <f>+Territorio[[#This Row],[id]]</f>
        <v>896</v>
      </c>
    </row>
    <row r="907" spans="2:9" x14ac:dyDescent="0.2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25768</v>
      </c>
      <c r="I907" s="1">
        <f>+Territorio[[#This Row],[id]]</f>
        <v>897</v>
      </c>
    </row>
    <row r="908" spans="2:9" x14ac:dyDescent="0.2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25769</v>
      </c>
      <c r="I908" s="1">
        <f>+Territorio[[#This Row],[id]]</f>
        <v>898</v>
      </c>
    </row>
    <row r="909" spans="2:9" x14ac:dyDescent="0.2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25770</v>
      </c>
      <c r="I909" s="1">
        <f>+Territorio[[#This Row],[id]]</f>
        <v>899</v>
      </c>
    </row>
    <row r="910" spans="2:9" x14ac:dyDescent="0.2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25771</v>
      </c>
      <c r="I910" s="1">
        <f>+Territorio[[#This Row],[id]]</f>
        <v>900</v>
      </c>
    </row>
    <row r="911" spans="2:9" x14ac:dyDescent="0.2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25772</v>
      </c>
      <c r="I911" s="1">
        <f>+Territorio[[#This Row],[id]]</f>
        <v>901</v>
      </c>
    </row>
    <row r="912" spans="2:9" x14ac:dyDescent="0.2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25773</v>
      </c>
      <c r="I912" s="1">
        <f>+Territorio[[#This Row],[id]]</f>
        <v>902</v>
      </c>
    </row>
    <row r="913" spans="2:9" x14ac:dyDescent="0.2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25774</v>
      </c>
      <c r="I913" s="1">
        <f>+Territorio[[#This Row],[id]]</f>
        <v>903</v>
      </c>
    </row>
    <row r="914" spans="2:9" x14ac:dyDescent="0.2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25775</v>
      </c>
      <c r="I914" s="1">
        <f>+Territorio[[#This Row],[id]]</f>
        <v>904</v>
      </c>
    </row>
    <row r="915" spans="2:9" x14ac:dyDescent="0.2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25776</v>
      </c>
      <c r="I915" s="1">
        <f>+Territorio[[#This Row],[id]]</f>
        <v>905</v>
      </c>
    </row>
    <row r="916" spans="2:9" x14ac:dyDescent="0.2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25777</v>
      </c>
      <c r="I916" s="1">
        <f>+Territorio[[#This Row],[id]]</f>
        <v>906</v>
      </c>
    </row>
    <row r="917" spans="2:9" x14ac:dyDescent="0.2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25778</v>
      </c>
      <c r="I917" s="1">
        <f>+Territorio[[#This Row],[id]]</f>
        <v>907</v>
      </c>
    </row>
    <row r="918" spans="2:9" x14ac:dyDescent="0.2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25779</v>
      </c>
      <c r="I918" s="1">
        <f>+Territorio[[#This Row],[id]]</f>
        <v>908</v>
      </c>
    </row>
    <row r="919" spans="2:9" x14ac:dyDescent="0.2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25780</v>
      </c>
      <c r="I919" s="1">
        <f>+Territorio[[#This Row],[id]]</f>
        <v>909</v>
      </c>
    </row>
    <row r="920" spans="2:9" x14ac:dyDescent="0.2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25781</v>
      </c>
      <c r="I920" s="1">
        <f>+Territorio[[#This Row],[id]]</f>
        <v>910</v>
      </c>
    </row>
    <row r="921" spans="2:9" x14ac:dyDescent="0.2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25782</v>
      </c>
      <c r="I921" s="1">
        <f>+Territorio[[#This Row],[id]]</f>
        <v>911</v>
      </c>
    </row>
    <row r="922" spans="2:9" x14ac:dyDescent="0.2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25783</v>
      </c>
      <c r="I922" s="1">
        <f>+Territorio[[#This Row],[id]]</f>
        <v>912</v>
      </c>
    </row>
    <row r="923" spans="2:9" x14ac:dyDescent="0.2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25784</v>
      </c>
      <c r="I923" s="1">
        <f>+Territorio[[#This Row],[id]]</f>
        <v>913</v>
      </c>
    </row>
    <row r="924" spans="2:9" x14ac:dyDescent="0.2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25785</v>
      </c>
      <c r="I924" s="1">
        <f>+Territorio[[#This Row],[id]]</f>
        <v>914</v>
      </c>
    </row>
    <row r="925" spans="2:9" x14ac:dyDescent="0.2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25786</v>
      </c>
      <c r="I925" s="1">
        <f>+Territorio[[#This Row],[id]]</f>
        <v>915</v>
      </c>
    </row>
    <row r="926" spans="2:9" x14ac:dyDescent="0.2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25787</v>
      </c>
      <c r="I926" s="1">
        <f>+Territorio[[#This Row],[id]]</f>
        <v>916</v>
      </c>
    </row>
    <row r="927" spans="2:9" x14ac:dyDescent="0.2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25788</v>
      </c>
      <c r="I927" s="1">
        <f>+Territorio[[#This Row],[id]]</f>
        <v>917</v>
      </c>
    </row>
    <row r="928" spans="2:9" x14ac:dyDescent="0.2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25789</v>
      </c>
      <c r="I928" s="1">
        <f>+Territorio[[#This Row],[id]]</f>
        <v>918</v>
      </c>
    </row>
    <row r="929" spans="2:9" x14ac:dyDescent="0.2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25790</v>
      </c>
      <c r="I929" s="1">
        <f>+Territorio[[#This Row],[id]]</f>
        <v>919</v>
      </c>
    </row>
    <row r="930" spans="2:9" x14ac:dyDescent="0.2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25791</v>
      </c>
      <c r="I930" s="1">
        <f>+Territorio[[#This Row],[id]]</f>
        <v>920</v>
      </c>
    </row>
    <row r="931" spans="2:9" x14ac:dyDescent="0.2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25792</v>
      </c>
      <c r="I931" s="1">
        <f>+Territorio[[#This Row],[id]]</f>
        <v>921</v>
      </c>
    </row>
    <row r="932" spans="2:9" x14ac:dyDescent="0.2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25793</v>
      </c>
      <c r="I932" s="1">
        <f>+Territorio[[#This Row],[id]]</f>
        <v>922</v>
      </c>
    </row>
    <row r="933" spans="2:9" x14ac:dyDescent="0.2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25794</v>
      </c>
      <c r="I933" s="1">
        <f>+Territorio[[#This Row],[id]]</f>
        <v>923</v>
      </c>
    </row>
    <row r="934" spans="2:9" x14ac:dyDescent="0.2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25795</v>
      </c>
      <c r="I934" s="1">
        <f>+Territorio[[#This Row],[id]]</f>
        <v>924</v>
      </c>
    </row>
    <row r="935" spans="2:9" x14ac:dyDescent="0.2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25796</v>
      </c>
      <c r="I935" s="1">
        <f>+Territorio[[#This Row],[id]]</f>
        <v>925</v>
      </c>
    </row>
    <row r="936" spans="2:9" x14ac:dyDescent="0.2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25797</v>
      </c>
      <c r="I936" s="1">
        <f>+Territorio[[#This Row],[id]]</f>
        <v>926</v>
      </c>
    </row>
    <row r="937" spans="2:9" x14ac:dyDescent="0.2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25798</v>
      </c>
      <c r="I937" s="1">
        <f>+Territorio[[#This Row],[id]]</f>
        <v>927</v>
      </c>
    </row>
    <row r="938" spans="2:9" x14ac:dyDescent="0.2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25799</v>
      </c>
      <c r="I938" s="1">
        <f>+Territorio[[#This Row],[id]]</f>
        <v>928</v>
      </c>
    </row>
    <row r="939" spans="2:9" x14ac:dyDescent="0.2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25800</v>
      </c>
      <c r="I939" s="1">
        <f>+Territorio[[#This Row],[id]]</f>
        <v>929</v>
      </c>
    </row>
    <row r="940" spans="2:9" x14ac:dyDescent="0.2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25801</v>
      </c>
      <c r="I940" s="1">
        <f>+Territorio[[#This Row],[id]]</f>
        <v>930</v>
      </c>
    </row>
    <row r="941" spans="2:9" x14ac:dyDescent="0.2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25802</v>
      </c>
      <c r="I941" s="1">
        <f>+Territorio[[#This Row],[id]]</f>
        <v>931</v>
      </c>
    </row>
    <row r="942" spans="2:9" x14ac:dyDescent="0.2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25803</v>
      </c>
      <c r="I942" s="1">
        <f>+Territorio[[#This Row],[id]]</f>
        <v>932</v>
      </c>
    </row>
    <row r="943" spans="2:9" x14ac:dyDescent="0.2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25804</v>
      </c>
      <c r="I943" s="1">
        <f>+Territorio[[#This Row],[id]]</f>
        <v>933</v>
      </c>
    </row>
    <row r="944" spans="2:9" x14ac:dyDescent="0.2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25805</v>
      </c>
      <c r="I944" s="1">
        <f>+Territorio[[#This Row],[id]]</f>
        <v>934</v>
      </c>
    </row>
    <row r="945" spans="2:9" x14ac:dyDescent="0.2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25806</v>
      </c>
      <c r="I945" s="1">
        <f>+Territorio[[#This Row],[id]]</f>
        <v>935</v>
      </c>
    </row>
    <row r="946" spans="2:9" x14ac:dyDescent="0.2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25807</v>
      </c>
      <c r="I946" s="1">
        <f>+Territorio[[#This Row],[id]]</f>
        <v>936</v>
      </c>
    </row>
    <row r="947" spans="2:9" x14ac:dyDescent="0.2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25808</v>
      </c>
      <c r="I947" s="1">
        <f>+Territorio[[#This Row],[id]]</f>
        <v>937</v>
      </c>
    </row>
    <row r="948" spans="2:9" x14ac:dyDescent="0.2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25809</v>
      </c>
      <c r="I948" s="1">
        <f>+Territorio[[#This Row],[id]]</f>
        <v>938</v>
      </c>
    </row>
    <row r="949" spans="2:9" x14ac:dyDescent="0.2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25810</v>
      </c>
      <c r="I949" s="1">
        <f>+Territorio[[#This Row],[id]]</f>
        <v>939</v>
      </c>
    </row>
    <row r="950" spans="2:9" x14ac:dyDescent="0.2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25811</v>
      </c>
      <c r="I950" s="1">
        <f>+Territorio[[#This Row],[id]]</f>
        <v>940</v>
      </c>
    </row>
    <row r="951" spans="2:9" x14ac:dyDescent="0.2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25812</v>
      </c>
      <c r="I951" s="1">
        <f>+Territorio[[#This Row],[id]]</f>
        <v>941</v>
      </c>
    </row>
    <row r="952" spans="2:9" x14ac:dyDescent="0.2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25813</v>
      </c>
      <c r="I952" s="1">
        <f>+Territorio[[#This Row],[id]]</f>
        <v>942</v>
      </c>
    </row>
    <row r="953" spans="2:9" x14ac:dyDescent="0.2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25814</v>
      </c>
      <c r="I953" s="1">
        <f>+Territorio[[#This Row],[id]]</f>
        <v>943</v>
      </c>
    </row>
    <row r="954" spans="2:9" x14ac:dyDescent="0.2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25815</v>
      </c>
      <c r="I954" s="1">
        <f>+Territorio[[#This Row],[id]]</f>
        <v>944</v>
      </c>
    </row>
    <row r="955" spans="2:9" x14ac:dyDescent="0.2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25816</v>
      </c>
      <c r="I955" s="1">
        <f>+Territorio[[#This Row],[id]]</f>
        <v>945</v>
      </c>
    </row>
    <row r="956" spans="2:9" x14ac:dyDescent="0.2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25817</v>
      </c>
      <c r="I956" s="1">
        <f>+Territorio[[#This Row],[id]]</f>
        <v>946</v>
      </c>
    </row>
    <row r="957" spans="2:9" x14ac:dyDescent="0.2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25818</v>
      </c>
      <c r="I957" s="1">
        <f>+Territorio[[#This Row],[id]]</f>
        <v>947</v>
      </c>
    </row>
    <row r="958" spans="2:9" x14ac:dyDescent="0.2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25819</v>
      </c>
      <c r="I958" s="1">
        <f>+Territorio[[#This Row],[id]]</f>
        <v>948</v>
      </c>
    </row>
    <row r="959" spans="2:9" x14ac:dyDescent="0.2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25820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25821</v>
      </c>
      <c r="I960" s="1">
        <f>+Territorio[[#This Row],[id]]</f>
        <v>950</v>
      </c>
    </row>
    <row r="961" spans="2:9" x14ac:dyDescent="0.2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25822</v>
      </c>
      <c r="I961" s="1">
        <f>+Territorio[[#This Row],[id]]</f>
        <v>951</v>
      </c>
    </row>
    <row r="962" spans="2:9" x14ac:dyDescent="0.2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25823</v>
      </c>
      <c r="I962" s="1">
        <f>+Territorio[[#This Row],[id]]</f>
        <v>952</v>
      </c>
    </row>
    <row r="963" spans="2:9" x14ac:dyDescent="0.2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25824</v>
      </c>
      <c r="I963" s="1">
        <f>+Territorio[[#This Row],[id]]</f>
        <v>953</v>
      </c>
    </row>
    <row r="964" spans="2:9" x14ac:dyDescent="0.2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25825</v>
      </c>
      <c r="I964" s="1">
        <f>+Territorio[[#This Row],[id]]</f>
        <v>954</v>
      </c>
    </row>
    <row r="965" spans="2:9" x14ac:dyDescent="0.2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25826</v>
      </c>
      <c r="I965" s="1">
        <f>+Territorio[[#This Row],[id]]</f>
        <v>955</v>
      </c>
    </row>
    <row r="966" spans="2:9" x14ac:dyDescent="0.2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25827</v>
      </c>
      <c r="I966" s="1">
        <f>+Territorio[[#This Row],[id]]</f>
        <v>956</v>
      </c>
    </row>
    <row r="967" spans="2:9" x14ac:dyDescent="0.2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25828</v>
      </c>
      <c r="I967" s="1">
        <f>+Territorio[[#This Row],[id]]</f>
        <v>957</v>
      </c>
    </row>
    <row r="968" spans="2:9" x14ac:dyDescent="0.2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25829</v>
      </c>
      <c r="I968" s="1">
        <f>+Territorio[[#This Row],[id]]</f>
        <v>958</v>
      </c>
    </row>
    <row r="969" spans="2:9" x14ac:dyDescent="0.2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25830</v>
      </c>
      <c r="I969" s="1">
        <f>+Territorio[[#This Row],[id]]</f>
        <v>959</v>
      </c>
    </row>
    <row r="970" spans="2:9" x14ac:dyDescent="0.2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25831</v>
      </c>
      <c r="I970" s="1">
        <f>+Territorio[[#This Row],[id]]</f>
        <v>960</v>
      </c>
    </row>
    <row r="971" spans="2:9" x14ac:dyDescent="0.2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25832</v>
      </c>
      <c r="I971" s="1">
        <f>+Territorio[[#This Row],[id]]</f>
        <v>961</v>
      </c>
    </row>
    <row r="972" spans="2:9" x14ac:dyDescent="0.2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25833</v>
      </c>
      <c r="I972" s="1">
        <f>+Territorio[[#This Row],[id]]</f>
        <v>962</v>
      </c>
    </row>
    <row r="973" spans="2:9" x14ac:dyDescent="0.2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25834</v>
      </c>
      <c r="I973" s="1">
        <f>+Territorio[[#This Row],[id]]</f>
        <v>963</v>
      </c>
    </row>
    <row r="974" spans="2:9" x14ac:dyDescent="0.2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25835</v>
      </c>
      <c r="I974" s="1">
        <f>+Territorio[[#This Row],[id]]</f>
        <v>964</v>
      </c>
    </row>
    <row r="975" spans="2:9" x14ac:dyDescent="0.2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25836</v>
      </c>
      <c r="I975" s="1">
        <f>+Territorio[[#This Row],[id]]</f>
        <v>965</v>
      </c>
    </row>
    <row r="976" spans="2:9" x14ac:dyDescent="0.2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25837</v>
      </c>
      <c r="I976" s="1">
        <f>+Territorio[[#This Row],[id]]</f>
        <v>966</v>
      </c>
    </row>
    <row r="977" spans="2:9" x14ac:dyDescent="0.2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25838</v>
      </c>
      <c r="I977" s="1">
        <f>+Territorio[[#This Row],[id]]</f>
        <v>967</v>
      </c>
    </row>
    <row r="978" spans="2:9" x14ac:dyDescent="0.2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25839</v>
      </c>
      <c r="I978" s="1">
        <f>+Territorio[[#This Row],[id]]</f>
        <v>968</v>
      </c>
    </row>
    <row r="979" spans="2:9" x14ac:dyDescent="0.2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25840</v>
      </c>
      <c r="I979" s="1">
        <f>+Territorio[[#This Row],[id]]</f>
        <v>969</v>
      </c>
    </row>
    <row r="980" spans="2:9" x14ac:dyDescent="0.2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25841</v>
      </c>
      <c r="I980" s="1">
        <f>+Territorio[[#This Row],[id]]</f>
        <v>970</v>
      </c>
    </row>
    <row r="981" spans="2:9" x14ac:dyDescent="0.2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25842</v>
      </c>
      <c r="I981" s="1">
        <f>+Territorio[[#This Row],[id]]</f>
        <v>971</v>
      </c>
    </row>
    <row r="982" spans="2:9" x14ac:dyDescent="0.2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25843</v>
      </c>
      <c r="I982" s="1">
        <f>+Territorio[[#This Row],[id]]</f>
        <v>972</v>
      </c>
    </row>
    <row r="983" spans="2:9" x14ac:dyDescent="0.2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25844</v>
      </c>
      <c r="I983" s="1">
        <f>+Territorio[[#This Row],[id]]</f>
        <v>973</v>
      </c>
    </row>
    <row r="984" spans="2:9" x14ac:dyDescent="0.2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25845</v>
      </c>
      <c r="I984" s="1">
        <f>+Territorio[[#This Row],[id]]</f>
        <v>974</v>
      </c>
    </row>
    <row r="985" spans="2:9" x14ac:dyDescent="0.2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25846</v>
      </c>
      <c r="I985" s="1">
        <f>+Territorio[[#This Row],[id]]</f>
        <v>975</v>
      </c>
    </row>
    <row r="986" spans="2:9" x14ac:dyDescent="0.2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25847</v>
      </c>
      <c r="I986" s="1">
        <f>+Territorio[[#This Row],[id]]</f>
        <v>976</v>
      </c>
    </row>
    <row r="987" spans="2:9" x14ac:dyDescent="0.2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25848</v>
      </c>
      <c r="I987" s="1">
        <f>+Territorio[[#This Row],[id]]</f>
        <v>977</v>
      </c>
    </row>
    <row r="988" spans="2:9" x14ac:dyDescent="0.2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25849</v>
      </c>
      <c r="I988" s="1">
        <f>+Territorio[[#This Row],[id]]</f>
        <v>978</v>
      </c>
    </row>
    <row r="989" spans="2:9" x14ac:dyDescent="0.2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25850</v>
      </c>
      <c r="I989" s="1">
        <f>+Territorio[[#This Row],[id]]</f>
        <v>979</v>
      </c>
    </row>
    <row r="990" spans="2:9" x14ac:dyDescent="0.2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25851</v>
      </c>
      <c r="I990" s="1">
        <f>+Territorio[[#This Row],[id]]</f>
        <v>980</v>
      </c>
    </row>
    <row r="991" spans="2:9" x14ac:dyDescent="0.2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25852</v>
      </c>
      <c r="I991" s="1">
        <f>+Territorio[[#This Row],[id]]</f>
        <v>981</v>
      </c>
    </row>
    <row r="992" spans="2:9" x14ac:dyDescent="0.2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25853</v>
      </c>
      <c r="I992" s="1">
        <f>+Territorio[[#This Row],[id]]</f>
        <v>982</v>
      </c>
    </row>
    <row r="993" spans="2:9" x14ac:dyDescent="0.2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25854</v>
      </c>
      <c r="I993" s="1">
        <f>+Territorio[[#This Row],[id]]</f>
        <v>983</v>
      </c>
    </row>
    <row r="994" spans="2:9" x14ac:dyDescent="0.2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25855</v>
      </c>
      <c r="I994" s="1">
        <f>+Territorio[[#This Row],[id]]</f>
        <v>984</v>
      </c>
    </row>
    <row r="995" spans="2:9" x14ac:dyDescent="0.2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25856</v>
      </c>
      <c r="I995" s="1">
        <f>+Territorio[[#This Row],[id]]</f>
        <v>985</v>
      </c>
    </row>
    <row r="996" spans="2:9" x14ac:dyDescent="0.2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25857</v>
      </c>
      <c r="I996" s="1">
        <f>+Territorio[[#This Row],[id]]</f>
        <v>986</v>
      </c>
    </row>
    <row r="997" spans="2:9" x14ac:dyDescent="0.2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25858</v>
      </c>
      <c r="I997" s="1">
        <f>+Territorio[[#This Row],[id]]</f>
        <v>987</v>
      </c>
    </row>
    <row r="998" spans="2:9" x14ac:dyDescent="0.2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25859</v>
      </c>
      <c r="I998" s="1">
        <f>+Territorio[[#This Row],[id]]</f>
        <v>988</v>
      </c>
    </row>
    <row r="999" spans="2:9" x14ac:dyDescent="0.2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25860</v>
      </c>
      <c r="I999" s="1">
        <f>+Territorio[[#This Row],[id]]</f>
        <v>989</v>
      </c>
    </row>
    <row r="1000" spans="2:9" x14ac:dyDescent="0.2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25861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25862</v>
      </c>
      <c r="I1001" s="1">
        <f>+Territorio[[#This Row],[id]]</f>
        <v>991</v>
      </c>
    </row>
    <row r="1002" spans="2:9" x14ac:dyDescent="0.2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25863</v>
      </c>
      <c r="I1002" s="1">
        <f>+Territorio[[#This Row],[id]]</f>
        <v>992</v>
      </c>
    </row>
    <row r="1003" spans="2:9" x14ac:dyDescent="0.2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25864</v>
      </c>
      <c r="I1003" s="1">
        <f>+Territorio[[#This Row],[id]]</f>
        <v>993</v>
      </c>
    </row>
    <row r="1004" spans="2:9" x14ac:dyDescent="0.2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25865</v>
      </c>
      <c r="I1004" s="1">
        <f>+Territorio[[#This Row],[id]]</f>
        <v>994</v>
      </c>
    </row>
    <row r="1005" spans="2:9" x14ac:dyDescent="0.2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25866</v>
      </c>
      <c r="I1005" s="1">
        <f>+Territorio[[#This Row],[id]]</f>
        <v>995</v>
      </c>
    </row>
    <row r="1006" spans="2:9" x14ac:dyDescent="0.2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25867</v>
      </c>
      <c r="I1006" s="1">
        <f>+Territorio[[#This Row],[id]]</f>
        <v>996</v>
      </c>
    </row>
    <row r="1007" spans="2:9" x14ac:dyDescent="0.2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25868</v>
      </c>
      <c r="I1007" s="1">
        <f>+Territorio[[#This Row],[id]]</f>
        <v>997</v>
      </c>
    </row>
    <row r="1008" spans="2:9" x14ac:dyDescent="0.2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25869</v>
      </c>
      <c r="I1008" s="1">
        <f>+Territorio[[#This Row],[id]]</f>
        <v>998</v>
      </c>
    </row>
    <row r="1009" spans="2:9" x14ac:dyDescent="0.2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25870</v>
      </c>
      <c r="I1009" s="1">
        <f>+Territorio[[#This Row],[id]]</f>
        <v>999</v>
      </c>
    </row>
    <row r="1010" spans="2:9" x14ac:dyDescent="0.2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25871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25872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25873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25874</v>
      </c>
      <c r="I1013" s="1">
        <f>+Territorio[[#This Row],[id]]</f>
        <v>1003</v>
      </c>
    </row>
    <row r="1014" spans="2:9" x14ac:dyDescent="0.2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25875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25876</v>
      </c>
      <c r="I1015" s="1">
        <f>+Territorio[[#This Row],[id]]</f>
        <v>1005</v>
      </c>
    </row>
    <row r="1016" spans="2:9" x14ac:dyDescent="0.2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25877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25878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25879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25880</v>
      </c>
      <c r="I1019" s="1">
        <f>+Territorio[[#This Row],[id]]</f>
        <v>1009</v>
      </c>
    </row>
    <row r="1020" spans="2:9" x14ac:dyDescent="0.2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25881</v>
      </c>
      <c r="I1020" s="1">
        <f>+Territorio[[#This Row],[id]]</f>
        <v>1010</v>
      </c>
    </row>
    <row r="1021" spans="2:9" x14ac:dyDescent="0.2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25882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25883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25884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25885</v>
      </c>
      <c r="I1024" s="1">
        <f>+Territorio[[#This Row],[id]]</f>
        <v>1014</v>
      </c>
    </row>
    <row r="1025" spans="2:9" x14ac:dyDescent="0.2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25886</v>
      </c>
      <c r="I1025" s="1">
        <f>+Territorio[[#This Row],[id]]</f>
        <v>1015</v>
      </c>
    </row>
    <row r="1026" spans="2:9" x14ac:dyDescent="0.2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25887</v>
      </c>
      <c r="I1026" s="1">
        <f>+Territorio[[#This Row],[id]]</f>
        <v>1016</v>
      </c>
    </row>
    <row r="1027" spans="2:9" x14ac:dyDescent="0.2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25888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25889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25890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25891</v>
      </c>
      <c r="I1030" s="1">
        <f>+Territorio[[#This Row],[id]]</f>
        <v>1020</v>
      </c>
    </row>
    <row r="1031" spans="2:9" x14ac:dyDescent="0.2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25892</v>
      </c>
      <c r="I1031" s="1">
        <f>+Territorio[[#This Row],[id]]</f>
        <v>1021</v>
      </c>
    </row>
    <row r="1032" spans="2:9" x14ac:dyDescent="0.2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25893</v>
      </c>
      <c r="I1032" s="1">
        <f>+Territorio[[#This Row],[id]]</f>
        <v>1022</v>
      </c>
    </row>
    <row r="1033" spans="2:9" x14ac:dyDescent="0.2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25894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25895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25896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25897</v>
      </c>
      <c r="I1036" s="1">
        <f>+Territorio[[#This Row],[id]]</f>
        <v>1026</v>
      </c>
    </row>
    <row r="1037" spans="2:9" x14ac:dyDescent="0.2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25898</v>
      </c>
      <c r="I1037" s="1">
        <f>+Territorio[[#This Row],[id]]</f>
        <v>1027</v>
      </c>
    </row>
    <row r="1038" spans="2:9" x14ac:dyDescent="0.2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25899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25900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25901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25902</v>
      </c>
      <c r="I1041" s="1">
        <f>+Territorio[[#This Row],[id]]</f>
        <v>1031</v>
      </c>
    </row>
    <row r="1042" spans="2:9" x14ac:dyDescent="0.2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25903</v>
      </c>
      <c r="I1042" s="1">
        <f>+Territorio[[#This Row],[id]]</f>
        <v>1032</v>
      </c>
    </row>
    <row r="1043" spans="2:9" x14ac:dyDescent="0.2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25904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25905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25906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25907</v>
      </c>
      <c r="I1046" s="1">
        <f>+Territorio[[#This Row],[id]]</f>
        <v>1036</v>
      </c>
    </row>
    <row r="1047" spans="2:9" x14ac:dyDescent="0.2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25908</v>
      </c>
      <c r="I1047" s="1">
        <f>+Territorio[[#This Row],[id]]</f>
        <v>1037</v>
      </c>
    </row>
    <row r="1048" spans="2:9" x14ac:dyDescent="0.2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25909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25910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25911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25912</v>
      </c>
      <c r="I1051" s="1">
        <f>+Territorio[[#This Row],[id]]</f>
        <v>1041</v>
      </c>
    </row>
    <row r="1052" spans="2:9" x14ac:dyDescent="0.2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25913</v>
      </c>
      <c r="I1052" s="1">
        <f>+Territorio[[#This Row],[id]]</f>
        <v>1042</v>
      </c>
    </row>
    <row r="1053" spans="2:9" x14ac:dyDescent="0.2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25914</v>
      </c>
      <c r="I1053" s="1">
        <f>+Territorio[[#This Row],[id]]</f>
        <v>1043</v>
      </c>
    </row>
    <row r="1054" spans="2:9" x14ac:dyDescent="0.2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25915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25916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25917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25918</v>
      </c>
      <c r="I1057" s="1">
        <f>+Territorio[[#This Row],[id]]</f>
        <v>1047</v>
      </c>
    </row>
    <row r="1058" spans="2:9" x14ac:dyDescent="0.2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25919</v>
      </c>
      <c r="I1058" s="1">
        <f>+Territorio[[#This Row],[id]]</f>
        <v>1048</v>
      </c>
    </row>
    <row r="1059" spans="2:9" x14ac:dyDescent="0.2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25920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25921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25922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25923</v>
      </c>
      <c r="I1062" s="1">
        <f>+Territorio[[#This Row],[id]]</f>
        <v>1052</v>
      </c>
    </row>
    <row r="1063" spans="2:9" x14ac:dyDescent="0.2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25924</v>
      </c>
      <c r="I1063" s="1">
        <f>+Territorio[[#This Row],[id]]</f>
        <v>1053</v>
      </c>
    </row>
    <row r="1064" spans="2:9" x14ac:dyDescent="0.2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25925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25926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25927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25928</v>
      </c>
      <c r="I1067" s="1">
        <f>+Territorio[[#This Row],[id]]</f>
        <v>1057</v>
      </c>
    </row>
    <row r="1068" spans="2:9" x14ac:dyDescent="0.2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25929</v>
      </c>
      <c r="I1068" s="1">
        <f>+Territorio[[#This Row],[id]]</f>
        <v>1058</v>
      </c>
    </row>
    <row r="1069" spans="2:9" x14ac:dyDescent="0.2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25930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25931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25932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25933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25934</v>
      </c>
      <c r="I1073" s="1">
        <f>+Territorio[[#This Row],[id]]</f>
        <v>1063</v>
      </c>
    </row>
    <row r="1074" spans="2:9" x14ac:dyDescent="0.2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25935</v>
      </c>
      <c r="I1074" s="1">
        <f>+Territorio[[#This Row],[id]]</f>
        <v>1064</v>
      </c>
    </row>
    <row r="1075" spans="2:9" x14ac:dyDescent="0.2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25936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25937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25938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25939</v>
      </c>
      <c r="I1078" s="1">
        <f>+Territorio[[#This Row],[id]]</f>
        <v>1068</v>
      </c>
    </row>
    <row r="1079" spans="2:9" x14ac:dyDescent="0.2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25940</v>
      </c>
      <c r="I1079" s="1">
        <f>+Territorio[[#This Row],[id]]</f>
        <v>1069</v>
      </c>
    </row>
    <row r="1080" spans="2:9" x14ac:dyDescent="0.2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25941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25942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25943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25944</v>
      </c>
      <c r="I1083" s="1">
        <f>+Territorio[[#This Row],[id]]</f>
        <v>1073</v>
      </c>
    </row>
    <row r="1084" spans="2:9" x14ac:dyDescent="0.2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25945</v>
      </c>
      <c r="I1084" s="1">
        <f>+Territorio[[#This Row],[id]]</f>
        <v>1074</v>
      </c>
    </row>
    <row r="1085" spans="2:9" x14ac:dyDescent="0.2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25946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25947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25948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25949</v>
      </c>
      <c r="I1088" s="1">
        <f>+Territorio[[#This Row],[id]]</f>
        <v>1078</v>
      </c>
    </row>
    <row r="1089" spans="2:9" x14ac:dyDescent="0.2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25950</v>
      </c>
      <c r="I1089" s="1">
        <f>+Territorio[[#This Row],[id]]</f>
        <v>1079</v>
      </c>
    </row>
    <row r="1090" spans="2:9" x14ac:dyDescent="0.2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25951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25952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25953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25954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25955</v>
      </c>
      <c r="I1094" s="1">
        <f>+Territorio[[#This Row],[id]]</f>
        <v>1084</v>
      </c>
    </row>
    <row r="1095" spans="2:9" x14ac:dyDescent="0.2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25956</v>
      </c>
      <c r="I1095" s="1">
        <f>+Territorio[[#This Row],[id]]</f>
        <v>1085</v>
      </c>
    </row>
    <row r="1096" spans="2:9" x14ac:dyDescent="0.2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25957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25958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25959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25960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25961</v>
      </c>
      <c r="I1100" s="1">
        <f>+Territorio[[#This Row],[id]]</f>
        <v>1090</v>
      </c>
    </row>
    <row r="1101" spans="2:9" x14ac:dyDescent="0.2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25962</v>
      </c>
      <c r="I1101" s="1">
        <f>+Territorio[[#This Row],[id]]</f>
        <v>1091</v>
      </c>
    </row>
    <row r="1102" spans="2:9" x14ac:dyDescent="0.2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25963</v>
      </c>
      <c r="I1102" s="1">
        <f>+Territorio[[#This Row],[id]]</f>
        <v>1092</v>
      </c>
    </row>
    <row r="1103" spans="2:9" x14ac:dyDescent="0.2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25964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25965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25966</v>
      </c>
      <c r="I1105" s="1">
        <f>+Territorio[[#This Row],[id]]</f>
        <v>1095</v>
      </c>
    </row>
    <row r="1106" spans="2:9" x14ac:dyDescent="0.2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25967</v>
      </c>
      <c r="I1106" s="1">
        <f>+Territorio[[#This Row],[id]]</f>
        <v>1096</v>
      </c>
    </row>
    <row r="1107" spans="2:9" x14ac:dyDescent="0.2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25968</v>
      </c>
      <c r="I1107" s="1">
        <f>+Territorio[[#This Row],[id]]</f>
        <v>1097</v>
      </c>
    </row>
    <row r="1108" spans="2:9" x14ac:dyDescent="0.2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25969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25970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25971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25972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25973</v>
      </c>
      <c r="I1112" s="1">
        <f>+Territorio[[#This Row],[id]]</f>
        <v>1102</v>
      </c>
    </row>
    <row r="1113" spans="2:9" x14ac:dyDescent="0.2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25974</v>
      </c>
      <c r="I1113" s="1">
        <f>+Territorio[[#This Row],[id]]</f>
        <v>1103</v>
      </c>
    </row>
    <row r="1114" spans="2:9" x14ac:dyDescent="0.2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25975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25976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25977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25978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25979</v>
      </c>
      <c r="I1118" s="1">
        <f>+Territorio[[#This Row],[id]]</f>
        <v>1108</v>
      </c>
    </row>
    <row r="1119" spans="2:9" x14ac:dyDescent="0.2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25980</v>
      </c>
      <c r="I1119" s="1">
        <f>+Territorio[[#This Row],[id]]</f>
        <v>1109</v>
      </c>
    </row>
    <row r="1120" spans="2:9" x14ac:dyDescent="0.2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25981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25982</v>
      </c>
      <c r="I1121" s="1">
        <f>+Territorio[[#This Row],[id]]</f>
        <v>1111</v>
      </c>
    </row>
    <row r="1122" spans="2:9" x14ac:dyDescent="0.2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25983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25984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25985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25986</v>
      </c>
      <c r="I1125" s="1">
        <f>+Territorio[[#This Row],[id]]</f>
        <v>1115</v>
      </c>
    </row>
    <row r="1126" spans="2:9" x14ac:dyDescent="0.2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25987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25988</v>
      </c>
      <c r="I1127" s="1">
        <f>+Territorio[[#This Row],[id]]</f>
        <v>1117</v>
      </c>
    </row>
    <row r="1128" spans="2:9" x14ac:dyDescent="0.2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25989</v>
      </c>
      <c r="I1128" s="1">
        <f>+Territorio[[#This Row],[id]]</f>
        <v>1118</v>
      </c>
    </row>
    <row r="1129" spans="2:9" x14ac:dyDescent="0.2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25990</v>
      </c>
      <c r="I1129" s="1">
        <f>+Territorio[[#This Row],[id]]</f>
        <v>1119</v>
      </c>
    </row>
    <row r="1130" spans="2:9" x14ac:dyDescent="0.2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25991</v>
      </c>
      <c r="I1130" s="1">
        <f>+Territorio[[#This Row],[id]]</f>
        <v>1120</v>
      </c>
    </row>
    <row r="1131" spans="2:9" x14ac:dyDescent="0.2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25992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25993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25994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25995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25996</v>
      </c>
      <c r="I1135" s="1">
        <f>+Territorio[[#This Row],[id]]</f>
        <v>1125</v>
      </c>
    </row>
    <row r="1136" spans="2:9" x14ac:dyDescent="0.2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25997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25998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25999</v>
      </c>
      <c r="I1138" s="1">
        <f>+Territorio[[#This Row],[id]]</f>
        <v>1128</v>
      </c>
    </row>
    <row r="1139" spans="2:9" x14ac:dyDescent="0.2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26000</v>
      </c>
      <c r="I1139" s="1">
        <f>+Territorio[[#This Row],[id]]</f>
        <v>1129</v>
      </c>
    </row>
    <row r="1140" spans="2:9" x14ac:dyDescent="0.2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26001</v>
      </c>
      <c r="I1140" s="1">
        <f>+Territorio[[#This Row],[id]]</f>
        <v>1130</v>
      </c>
    </row>
    <row r="1141" spans="2:9" x14ac:dyDescent="0.2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26002</v>
      </c>
      <c r="I1141" s="1">
        <f>+Territorio[[#This Row],[id]]</f>
        <v>1131</v>
      </c>
    </row>
    <row r="1142" spans="2:9" x14ac:dyDescent="0.2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26003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26004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26005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26006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26007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26008</v>
      </c>
      <c r="I1147" s="1">
        <f>+Territorio[[#This Row],[id]]</f>
        <v>1137</v>
      </c>
    </row>
    <row r="1148" spans="2:9" x14ac:dyDescent="0.2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26009</v>
      </c>
      <c r="I1148" s="1">
        <f>+Territorio[[#This Row],[id]]</f>
        <v>1138</v>
      </c>
    </row>
    <row r="1149" spans="2:9" x14ac:dyDescent="0.2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26010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26011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26012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26013</v>
      </c>
      <c r="I1152" s="1">
        <f>+Territorio[[#This Row],[id]]</f>
        <v>1142</v>
      </c>
    </row>
    <row r="1153" spans="2:9" x14ac:dyDescent="0.2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26014</v>
      </c>
      <c r="I1153" s="1">
        <f>+Territorio[[#This Row],[id]]</f>
        <v>1143</v>
      </c>
    </row>
    <row r="1154" spans="2:9" x14ac:dyDescent="0.2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26015</v>
      </c>
      <c r="I1154" s="1">
        <f>+Territorio[[#This Row],[id]]</f>
        <v>1144</v>
      </c>
    </row>
    <row r="1155" spans="2:9" x14ac:dyDescent="0.2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26016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26017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26018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26019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26020</v>
      </c>
      <c r="I1159" s="1">
        <f>+Territorio[[#This Row],[id]]</f>
        <v>1149</v>
      </c>
    </row>
    <row r="1160" spans="2:9" x14ac:dyDescent="0.2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26021</v>
      </c>
      <c r="I1160" s="1">
        <f>+Territorio[[#This Row],[id]]</f>
        <v>1150</v>
      </c>
    </row>
    <row r="1161" spans="2:9" x14ac:dyDescent="0.2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26022</v>
      </c>
      <c r="I1161" s="1">
        <f>+Territorio[[#This Row],[id]]</f>
        <v>1151</v>
      </c>
    </row>
    <row r="1162" spans="2:9" x14ac:dyDescent="0.2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26023</v>
      </c>
      <c r="I1162" s="1">
        <f>+Territorio[[#This Row],[id]]</f>
        <v>1152</v>
      </c>
    </row>
    <row r="1163" spans="2:9" x14ac:dyDescent="0.2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26024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26025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26026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26027</v>
      </c>
      <c r="I1166" s="1">
        <f>+Territorio[[#This Row],[id]]</f>
        <v>1156</v>
      </c>
    </row>
    <row r="1167" spans="2:9" x14ac:dyDescent="0.2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26028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26029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26030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26031</v>
      </c>
      <c r="I1170" s="1">
        <f>+Territorio[[#This Row],[id]]</f>
        <v>1160</v>
      </c>
    </row>
    <row r="1171" spans="2:9" x14ac:dyDescent="0.2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26032</v>
      </c>
      <c r="I1171" s="1">
        <f>+Territorio[[#This Row],[id]]</f>
        <v>1161</v>
      </c>
    </row>
    <row r="1172" spans="2:9" x14ac:dyDescent="0.2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26033</v>
      </c>
      <c r="I1172" s="1">
        <f>+Territorio[[#This Row],[id]]</f>
        <v>1162</v>
      </c>
    </row>
    <row r="1173" spans="2:9" x14ac:dyDescent="0.2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26034</v>
      </c>
      <c r="I1173" s="1">
        <f>+Territorio[[#This Row],[id]]</f>
        <v>1163</v>
      </c>
    </row>
    <row r="1174" spans="2:9" x14ac:dyDescent="0.2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26035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26036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26037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26038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26039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26040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26041</v>
      </c>
      <c r="I1180" s="1">
        <f>+Territorio[[#This Row],[id]]</f>
        <v>1170</v>
      </c>
    </row>
    <row r="1181" spans="2:9" x14ac:dyDescent="0.2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26042</v>
      </c>
      <c r="I1181" s="1">
        <f>+Territorio[[#This Row],[id]]</f>
        <v>1171</v>
      </c>
    </row>
    <row r="1182" spans="2:9" x14ac:dyDescent="0.2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26043</v>
      </c>
      <c r="I1182" s="1">
        <f>+Territorio[[#This Row],[id]]</f>
        <v>1172</v>
      </c>
    </row>
    <row r="1183" spans="2:9" x14ac:dyDescent="0.2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26044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26045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26046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26047</v>
      </c>
      <c r="I1186" s="1">
        <f>+Territorio[[#This Row],[id]]</f>
        <v>1176</v>
      </c>
    </row>
    <row r="1187" spans="2:9" x14ac:dyDescent="0.2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26048</v>
      </c>
      <c r="I1187" s="1">
        <f>+Territorio[[#This Row],[id]]</f>
        <v>1177</v>
      </c>
    </row>
    <row r="1188" spans="2:9" x14ac:dyDescent="0.2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26049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26050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26051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26052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26053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26054</v>
      </c>
      <c r="I1193" s="1">
        <f>+Territorio[[#This Row],[id]]</f>
        <v>1183</v>
      </c>
    </row>
    <row r="1194" spans="2:9" x14ac:dyDescent="0.2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26055</v>
      </c>
      <c r="I1194" s="1">
        <f>+Territorio[[#This Row],[id]]</f>
        <v>1184</v>
      </c>
    </row>
    <row r="1195" spans="2:9" x14ac:dyDescent="0.2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26056</v>
      </c>
      <c r="I1195" s="1">
        <f>+Territorio[[#This Row],[id]]</f>
        <v>1185</v>
      </c>
    </row>
    <row r="1196" spans="2:9" x14ac:dyDescent="0.2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26057</v>
      </c>
      <c r="I1196" s="1">
        <f>+Territorio[[#This Row],[id]]</f>
        <v>1186</v>
      </c>
    </row>
    <row r="1197" spans="2:9" x14ac:dyDescent="0.2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26058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26059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26060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26061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26062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26063</v>
      </c>
      <c r="I1202" s="1">
        <f>+Territorio[[#This Row],[id]]</f>
        <v>1192</v>
      </c>
    </row>
    <row r="1203" spans="2:9" x14ac:dyDescent="0.2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26064</v>
      </c>
      <c r="I1203" s="1">
        <f>+Territorio[[#This Row],[id]]</f>
        <v>1193</v>
      </c>
    </row>
    <row r="1204" spans="2:9" x14ac:dyDescent="0.2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26065</v>
      </c>
      <c r="I1204" s="1">
        <f>+Territorio[[#This Row],[id]]</f>
        <v>1194</v>
      </c>
    </row>
    <row r="1205" spans="2:9" x14ac:dyDescent="0.2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26066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26067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26068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26069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26070</v>
      </c>
      <c r="I1209" s="1">
        <f>+Territorio[[#This Row],[id]]</f>
        <v>1199</v>
      </c>
    </row>
    <row r="1210" spans="2:9" x14ac:dyDescent="0.2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26071</v>
      </c>
      <c r="I1210" s="1">
        <f>+Territorio[[#This Row],[id]]</f>
        <v>1200</v>
      </c>
    </row>
    <row r="1211" spans="2:9" x14ac:dyDescent="0.2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26072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26073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26074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26075</v>
      </c>
      <c r="I1214" s="1">
        <f>+Territorio[[#This Row],[id]]</f>
        <v>1204</v>
      </c>
    </row>
    <row r="1215" spans="2:9" x14ac:dyDescent="0.2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26076</v>
      </c>
      <c r="I1215" s="1">
        <f>+Territorio[[#This Row],[id]]</f>
        <v>1205</v>
      </c>
    </row>
    <row r="1216" spans="2:9" x14ac:dyDescent="0.2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26077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26078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26079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26080</v>
      </c>
      <c r="I1219" s="1">
        <f>+Territorio[[#This Row],[id]]</f>
        <v>1209</v>
      </c>
    </row>
    <row r="1220" spans="2:9" x14ac:dyDescent="0.2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26081</v>
      </c>
      <c r="I1220" s="1">
        <f>+Territorio[[#This Row],[id]]</f>
        <v>1210</v>
      </c>
    </row>
    <row r="1221" spans="2:9" x14ac:dyDescent="0.2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26082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26083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26084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26085</v>
      </c>
      <c r="I1224" s="1">
        <f>+Territorio[[#This Row],[id]]</f>
        <v>1214</v>
      </c>
    </row>
    <row r="1225" spans="2:9" x14ac:dyDescent="0.2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26086</v>
      </c>
      <c r="I1225" s="1">
        <f>+Territorio[[#This Row],[id]]</f>
        <v>1215</v>
      </c>
    </row>
    <row r="1226" spans="2:9" x14ac:dyDescent="0.2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26087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26088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26089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26090</v>
      </c>
      <c r="I1229" s="1">
        <f>+Territorio[[#This Row],[id]]</f>
        <v>1219</v>
      </c>
    </row>
    <row r="1230" spans="2:9" x14ac:dyDescent="0.2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26091</v>
      </c>
      <c r="I1230" s="1">
        <f>+Territorio[[#This Row],[id]]</f>
        <v>1220</v>
      </c>
    </row>
    <row r="1231" spans="2:9" x14ac:dyDescent="0.2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26092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26093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26094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26095</v>
      </c>
      <c r="I1234" s="1">
        <f>+Territorio[[#This Row],[id]]</f>
        <v>1224</v>
      </c>
    </row>
    <row r="1235" spans="2:9" x14ac:dyDescent="0.2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26096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26097</v>
      </c>
      <c r="I1236" s="1">
        <f>+Territorio[[#This Row],[id]]</f>
        <v>1226</v>
      </c>
    </row>
    <row r="1237" spans="2:9" x14ac:dyDescent="0.2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26098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26099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26100</v>
      </c>
      <c r="I1239" s="1">
        <f>+Territorio[[#This Row],[id]]</f>
        <v>1229</v>
      </c>
    </row>
    <row r="1240" spans="2:9" x14ac:dyDescent="0.2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26101</v>
      </c>
      <c r="I1240" s="1">
        <f>+Territorio[[#This Row],[id]]</f>
        <v>1230</v>
      </c>
    </row>
    <row r="1241" spans="2:9" x14ac:dyDescent="0.2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26102</v>
      </c>
      <c r="I1241" s="1">
        <f>+Territorio[[#This Row],[id]]</f>
        <v>1231</v>
      </c>
    </row>
    <row r="1242" spans="2:9" x14ac:dyDescent="0.2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26103</v>
      </c>
      <c r="I1242" s="1">
        <f>+Territorio[[#This Row],[id]]</f>
        <v>1232</v>
      </c>
    </row>
    <row r="1243" spans="2:9" x14ac:dyDescent="0.2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26104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26105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26106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26107</v>
      </c>
      <c r="I1246" s="1">
        <f>+Territorio[[#This Row],[id]]</f>
        <v>1236</v>
      </c>
    </row>
    <row r="1247" spans="2:9" x14ac:dyDescent="0.2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26108</v>
      </c>
      <c r="I1247" s="1">
        <f>+Territorio[[#This Row],[id]]</f>
        <v>1237</v>
      </c>
    </row>
    <row r="1248" spans="2:9" x14ac:dyDescent="0.2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26109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26110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26111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26112</v>
      </c>
      <c r="I1251" s="1">
        <f>+Territorio[[#This Row],[id]]</f>
        <v>1241</v>
      </c>
    </row>
    <row r="1252" spans="2:9" x14ac:dyDescent="0.2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26113</v>
      </c>
      <c r="I1252" s="1">
        <f>+Territorio[[#This Row],[id]]</f>
        <v>1242</v>
      </c>
    </row>
    <row r="1253" spans="2:9" x14ac:dyDescent="0.2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26114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26115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26116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26117</v>
      </c>
      <c r="I1256" s="1">
        <f>+Territorio[[#This Row],[id]]</f>
        <v>1246</v>
      </c>
    </row>
    <row r="1257" spans="2:9" x14ac:dyDescent="0.2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26118</v>
      </c>
      <c r="I1257" s="1">
        <f>+Territorio[[#This Row],[id]]</f>
        <v>1247</v>
      </c>
    </row>
    <row r="1258" spans="2:9" x14ac:dyDescent="0.2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26119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26120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26121</v>
      </c>
      <c r="I1260" s="1">
        <f>+Territorio[[#This Row],[id]]</f>
        <v>1250</v>
      </c>
    </row>
    <row r="1261" spans="2:9" x14ac:dyDescent="0.2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26122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26123</v>
      </c>
      <c r="I1262" s="1">
        <f>+Territorio[[#This Row],[id]]</f>
        <v>1252</v>
      </c>
    </row>
    <row r="1263" spans="2:9" x14ac:dyDescent="0.2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26124</v>
      </c>
      <c r="I1263" s="1">
        <f>+Territorio[[#This Row],[id]]</f>
        <v>1253</v>
      </c>
    </row>
    <row r="1264" spans="2:9" x14ac:dyDescent="0.2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26125</v>
      </c>
      <c r="I1264" s="1">
        <f>+Territorio[[#This Row],[id]]</f>
        <v>1254</v>
      </c>
    </row>
    <row r="1265" spans="2:9" x14ac:dyDescent="0.2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26126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26127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26128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26129</v>
      </c>
      <c r="I1268" s="1">
        <f>+Territorio[[#This Row],[id]]</f>
        <v>1258</v>
      </c>
    </row>
    <row r="1269" spans="2:9" x14ac:dyDescent="0.2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26130</v>
      </c>
      <c r="I1269" s="1">
        <f>+Territorio[[#This Row],[id]]</f>
        <v>1259</v>
      </c>
    </row>
    <row r="1270" spans="2:9" x14ac:dyDescent="0.2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26131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26132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26133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26134</v>
      </c>
      <c r="I1273" s="1">
        <f>+Territorio[[#This Row],[id]]</f>
        <v>1263</v>
      </c>
    </row>
    <row r="1274" spans="2:9" x14ac:dyDescent="0.2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26135</v>
      </c>
      <c r="I1274" s="1">
        <f>+Territorio[[#This Row],[id]]</f>
        <v>1264</v>
      </c>
    </row>
    <row r="1275" spans="2:9" x14ac:dyDescent="0.2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26136</v>
      </c>
      <c r="I1275" s="1">
        <f>+Territorio[[#This Row],[id]]</f>
        <v>1265</v>
      </c>
    </row>
    <row r="1276" spans="2:9" x14ac:dyDescent="0.2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26137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26138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26139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26140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26141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26142</v>
      </c>
      <c r="I1281" s="1">
        <f>+Territorio[[#This Row],[id]]</f>
        <v>1271</v>
      </c>
    </row>
    <row r="1282" spans="2:9" x14ac:dyDescent="0.2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26143</v>
      </c>
      <c r="I1282" s="1">
        <f>+Territorio[[#This Row],[id]]</f>
        <v>1272</v>
      </c>
    </row>
    <row r="1283" spans="2:9" x14ac:dyDescent="0.2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26144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26145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26146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26147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26148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26149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26150</v>
      </c>
      <c r="I1289" s="1">
        <f>+Territorio[[#This Row],[id]]</f>
        <v>1279</v>
      </c>
    </row>
    <row r="1290" spans="2:9" x14ac:dyDescent="0.2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26151</v>
      </c>
      <c r="I1290" s="1">
        <f>+Territorio[[#This Row],[id]]</f>
        <v>1280</v>
      </c>
    </row>
    <row r="1291" spans="2:9" x14ac:dyDescent="0.2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26152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26153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26154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26155</v>
      </c>
      <c r="I1294" s="1">
        <f>+Territorio[[#This Row],[id]]</f>
        <v>1284</v>
      </c>
    </row>
    <row r="1295" spans="2:9" x14ac:dyDescent="0.2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26156</v>
      </c>
      <c r="I1295" s="1">
        <f>+Territorio[[#This Row],[id]]</f>
        <v>1285</v>
      </c>
    </row>
    <row r="1296" spans="2:9" x14ac:dyDescent="0.2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26157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26158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26159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26160</v>
      </c>
      <c r="I1299" s="1">
        <f>+Territorio[[#This Row],[id]]</f>
        <v>1289</v>
      </c>
    </row>
    <row r="1300" spans="2:9" x14ac:dyDescent="0.2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26161</v>
      </c>
      <c r="I1300" s="1">
        <f>+Territorio[[#This Row],[id]]</f>
        <v>1290</v>
      </c>
    </row>
    <row r="1301" spans="2:9" x14ac:dyDescent="0.2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26162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26163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26164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26165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26166</v>
      </c>
      <c r="I1305" s="1">
        <f>+Territorio[[#This Row],[id]]</f>
        <v>1295</v>
      </c>
    </row>
    <row r="1306" spans="2:9" x14ac:dyDescent="0.2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26167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26168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26169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26170</v>
      </c>
      <c r="I1309" s="1">
        <f>+Territorio[[#This Row],[id]]</f>
        <v>1299</v>
      </c>
    </row>
    <row r="1310" spans="2:9" x14ac:dyDescent="0.2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26171</v>
      </c>
      <c r="I1310" s="1">
        <f>+Territorio[[#This Row],[id]]</f>
        <v>1300</v>
      </c>
    </row>
    <row r="1311" spans="2:9" x14ac:dyDescent="0.2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26172</v>
      </c>
      <c r="I1311" s="1">
        <f>+Territorio[[#This Row],[id]]</f>
        <v>1301</v>
      </c>
    </row>
    <row r="1312" spans="2:9" x14ac:dyDescent="0.2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26173</v>
      </c>
      <c r="I1312" s="1">
        <f>+Territorio[[#This Row],[id]]</f>
        <v>1302</v>
      </c>
    </row>
    <row r="1313" spans="2:9" x14ac:dyDescent="0.2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26174</v>
      </c>
      <c r="I1313" s="1">
        <f>+Territorio[[#This Row],[id]]</f>
        <v>1303</v>
      </c>
    </row>
    <row r="1314" spans="2:9" x14ac:dyDescent="0.2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26175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26176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26177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26178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26179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26180</v>
      </c>
      <c r="I1319" s="1">
        <f>+Territorio[[#This Row],[id]]</f>
        <v>1309</v>
      </c>
    </row>
    <row r="1320" spans="2:9" x14ac:dyDescent="0.2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26181</v>
      </c>
      <c r="I1320" s="1">
        <f>+Territorio[[#This Row],[id]]</f>
        <v>1310</v>
      </c>
    </row>
    <row r="1321" spans="2:9" x14ac:dyDescent="0.2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26182</v>
      </c>
      <c r="I1321" s="1">
        <f>+Territorio[[#This Row],[id]]</f>
        <v>1311</v>
      </c>
    </row>
    <row r="1322" spans="2:9" x14ac:dyDescent="0.2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26183</v>
      </c>
      <c r="I1322" s="1">
        <f>+Territorio[[#This Row],[id]]</f>
        <v>1312</v>
      </c>
    </row>
    <row r="1323" spans="2:9" x14ac:dyDescent="0.2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26184</v>
      </c>
      <c r="I1323" s="1">
        <f>+Territorio[[#This Row],[id]]</f>
        <v>1313</v>
      </c>
    </row>
    <row r="1324" spans="2:9" x14ac:dyDescent="0.2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26185</v>
      </c>
      <c r="I1324" s="1">
        <f>+Territorio[[#This Row],[id]]</f>
        <v>1314</v>
      </c>
    </row>
    <row r="1325" spans="2:9" x14ac:dyDescent="0.2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26186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26187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26188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26189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26190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26191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26192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26193</v>
      </c>
      <c r="I1332" s="1">
        <f>+Territorio[[#This Row],[id]]</f>
        <v>1322</v>
      </c>
    </row>
    <row r="1333" spans="2:9" x14ac:dyDescent="0.2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26194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26195</v>
      </c>
      <c r="I1334" s="1">
        <f>+Territorio[[#This Row],[id]]</f>
        <v>1324</v>
      </c>
    </row>
    <row r="1335" spans="2:9" x14ac:dyDescent="0.2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26196</v>
      </c>
      <c r="I1335" s="1">
        <f>+Territorio[[#This Row],[id]]</f>
        <v>1325</v>
      </c>
    </row>
    <row r="1336" spans="2:9" x14ac:dyDescent="0.2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26197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26198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26199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26200</v>
      </c>
      <c r="I1339" s="1">
        <f>+Territorio[[#This Row],[id]]</f>
        <v>1329</v>
      </c>
    </row>
    <row r="1340" spans="2:9" x14ac:dyDescent="0.2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26201</v>
      </c>
      <c r="I1340" s="1">
        <f>+Territorio[[#This Row],[id]]</f>
        <v>1330</v>
      </c>
    </row>
    <row r="1341" spans="2:9" x14ac:dyDescent="0.2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26202</v>
      </c>
      <c r="I1341" s="1">
        <f>+Territorio[[#This Row],[id]]</f>
        <v>1331</v>
      </c>
    </row>
    <row r="1342" spans="2:9" x14ac:dyDescent="0.2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26203</v>
      </c>
      <c r="I1342" s="1">
        <f>+Territorio[[#This Row],[id]]</f>
        <v>1332</v>
      </c>
    </row>
    <row r="1343" spans="2:9" x14ac:dyDescent="0.2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26204</v>
      </c>
      <c r="I1343" s="1">
        <f>+Territorio[[#This Row],[id]]</f>
        <v>1333</v>
      </c>
    </row>
    <row r="1344" spans="2:9" x14ac:dyDescent="0.2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26205</v>
      </c>
      <c r="I1344" s="1">
        <f>+Territorio[[#This Row],[id]]</f>
        <v>1334</v>
      </c>
    </row>
    <row r="1345" spans="2:9" x14ac:dyDescent="0.2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26206</v>
      </c>
      <c r="I1345" s="1">
        <f>+Territorio[[#This Row],[id]]</f>
        <v>1335</v>
      </c>
    </row>
    <row r="1346" spans="2:9" x14ac:dyDescent="0.2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26207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26208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26209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26210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26211</v>
      </c>
      <c r="I1350" s="1">
        <f>+Territorio[[#This Row],[id]]</f>
        <v>1340</v>
      </c>
    </row>
    <row r="1351" spans="2:9" x14ac:dyDescent="0.2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26212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26213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26214</v>
      </c>
      <c r="I1353" s="1">
        <f>+Territorio[[#This Row],[id]]</f>
        <v>1343</v>
      </c>
    </row>
    <row r="1354" spans="2:9" x14ac:dyDescent="0.2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26215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26216</v>
      </c>
      <c r="I1355" s="1">
        <f>+Territorio[[#This Row],[id]]</f>
        <v>1345</v>
      </c>
    </row>
    <row r="1356" spans="2:9" x14ac:dyDescent="0.2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26217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26218</v>
      </c>
      <c r="I1357" s="1">
        <f>+Territorio[[#This Row],[id]]</f>
        <v>1347</v>
      </c>
    </row>
    <row r="1358" spans="2:9" x14ac:dyDescent="0.2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26219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26220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26221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26222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26223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26224</v>
      </c>
      <c r="I1363" s="1">
        <f>+Territorio[[#This Row],[id]]</f>
        <v>1353</v>
      </c>
    </row>
    <row r="1364" spans="2:9" x14ac:dyDescent="0.2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26225</v>
      </c>
      <c r="I1364" s="1">
        <f>+Territorio[[#This Row],[id]]</f>
        <v>1354</v>
      </c>
    </row>
    <row r="1365" spans="2:9" x14ac:dyDescent="0.2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26226</v>
      </c>
      <c r="I1365" s="1">
        <f>+Territorio[[#This Row],[id]]</f>
        <v>1355</v>
      </c>
    </row>
    <row r="1366" spans="2:9" x14ac:dyDescent="0.2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26227</v>
      </c>
      <c r="I1366" s="1">
        <f>+Territorio[[#This Row],[id]]</f>
        <v>1356</v>
      </c>
    </row>
    <row r="1367" spans="2:9" x14ac:dyDescent="0.2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26228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26229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26230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26231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26232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26233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26234</v>
      </c>
      <c r="I1373" s="1">
        <f>+Territorio[[#This Row],[id]]</f>
        <v>1363</v>
      </c>
    </row>
    <row r="1374" spans="2:9" x14ac:dyDescent="0.2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26235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26236</v>
      </c>
      <c r="I1375" s="1">
        <f>+Territorio[[#This Row],[id]]</f>
        <v>1365</v>
      </c>
    </row>
    <row r="1376" spans="2:9" x14ac:dyDescent="0.2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26237</v>
      </c>
      <c r="I1376" s="1">
        <f>+Territorio[[#This Row],[id]]</f>
        <v>1366</v>
      </c>
    </row>
    <row r="1377" spans="2:9" x14ac:dyDescent="0.2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26238</v>
      </c>
      <c r="I1377" s="1">
        <f>+Territorio[[#This Row],[id]]</f>
        <v>1367</v>
      </c>
    </row>
    <row r="1378" spans="2:9" x14ac:dyDescent="0.2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26239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26240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26241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26242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26243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26244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26245</v>
      </c>
      <c r="I1384" s="1">
        <f>+Territorio[[#This Row],[id]]</f>
        <v>1374</v>
      </c>
    </row>
    <row r="1385" spans="2:9" x14ac:dyDescent="0.2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26246</v>
      </c>
      <c r="I1385" s="1">
        <f>+Territorio[[#This Row],[id]]</f>
        <v>1375</v>
      </c>
    </row>
    <row r="1386" spans="2:9" x14ac:dyDescent="0.2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26247</v>
      </c>
      <c r="I1386" s="1">
        <f>+Territorio[[#This Row],[id]]</f>
        <v>1376</v>
      </c>
    </row>
    <row r="1387" spans="2:9" x14ac:dyDescent="0.2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26248</v>
      </c>
      <c r="I1387" s="1">
        <f>+Territorio[[#This Row],[id]]</f>
        <v>1377</v>
      </c>
    </row>
    <row r="1388" spans="2:9" x14ac:dyDescent="0.2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26249</v>
      </c>
      <c r="I1388" s="1">
        <f>+Territorio[[#This Row],[id]]</f>
        <v>1378</v>
      </c>
    </row>
    <row r="1389" spans="2:9" x14ac:dyDescent="0.2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26250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26251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26252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26253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26254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26255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26256</v>
      </c>
      <c r="I1395" s="1">
        <f>+Territorio[[#This Row],[id]]</f>
        <v>1385</v>
      </c>
    </row>
    <row r="1396" spans="2:9" x14ac:dyDescent="0.2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26257</v>
      </c>
      <c r="I1396" s="1">
        <f>+Territorio[[#This Row],[id]]</f>
        <v>1386</v>
      </c>
    </row>
    <row r="1397" spans="2:9" x14ac:dyDescent="0.2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26258</v>
      </c>
      <c r="I1397" s="1">
        <f>+Territorio[[#This Row],[id]]</f>
        <v>1387</v>
      </c>
    </row>
    <row r="1398" spans="2:9" x14ac:dyDescent="0.2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26259</v>
      </c>
      <c r="I1398" s="1">
        <f>+Territorio[[#This Row],[id]]</f>
        <v>1388</v>
      </c>
    </row>
    <row r="1399" spans="2:9" x14ac:dyDescent="0.2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26260</v>
      </c>
      <c r="I1399" s="1">
        <f>+Territorio[[#This Row],[id]]</f>
        <v>1389</v>
      </c>
    </row>
    <row r="1400" spans="2:9" x14ac:dyDescent="0.2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26261</v>
      </c>
      <c r="I1400" s="1">
        <f>+Territorio[[#This Row],[id]]</f>
        <v>1390</v>
      </c>
    </row>
    <row r="1401" spans="2:9" x14ac:dyDescent="0.2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26262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26263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26264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26265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26266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26267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26268</v>
      </c>
      <c r="I1407" s="1">
        <f>+Territorio[[#This Row],[id]]</f>
        <v>1397</v>
      </c>
    </row>
    <row r="1408" spans="2:9" x14ac:dyDescent="0.2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26269</v>
      </c>
      <c r="I1408" s="1">
        <f>+Territorio[[#This Row],[id]]</f>
        <v>1398</v>
      </c>
    </row>
    <row r="1409" spans="2:9" x14ac:dyDescent="0.2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26270</v>
      </c>
      <c r="I1409" s="1">
        <f>+Territorio[[#This Row],[id]]</f>
        <v>1399</v>
      </c>
    </row>
    <row r="1410" spans="2:9" x14ac:dyDescent="0.2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26271</v>
      </c>
      <c r="I1410" s="1">
        <f>+Territorio[[#This Row],[id]]</f>
        <v>1400</v>
      </c>
    </row>
    <row r="1411" spans="2:9" x14ac:dyDescent="0.2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26272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26273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26274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26275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26276</v>
      </c>
      <c r="I1415" s="1">
        <f>+Territorio[[#This Row],[id]]</f>
        <v>1405</v>
      </c>
    </row>
    <row r="1416" spans="2:9" x14ac:dyDescent="0.2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26277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26278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26279</v>
      </c>
      <c r="I1418" s="1">
        <f>+Territorio[[#This Row],[id]]</f>
        <v>1408</v>
      </c>
    </row>
    <row r="1419" spans="2:9" x14ac:dyDescent="0.2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26280</v>
      </c>
      <c r="I1419" s="1">
        <f>+Territorio[[#This Row],[id]]</f>
        <v>1409</v>
      </c>
    </row>
    <row r="1420" spans="2:9" x14ac:dyDescent="0.2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26281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26282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26283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26284</v>
      </c>
      <c r="I1423" s="1">
        <f>+Territorio[[#This Row],[id]]</f>
        <v>1413</v>
      </c>
    </row>
    <row r="1424" spans="2:9" x14ac:dyDescent="0.2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26285</v>
      </c>
      <c r="I1424" s="1">
        <f>+Territorio[[#This Row],[id]]</f>
        <v>1414</v>
      </c>
    </row>
    <row r="1425" spans="2:9" x14ac:dyDescent="0.2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26286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26287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26288</v>
      </c>
      <c r="I1427" s="1">
        <f>+Territorio[[#This Row],[id]]</f>
        <v>1417</v>
      </c>
    </row>
    <row r="1428" spans="2:9" x14ac:dyDescent="0.2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26289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26290</v>
      </c>
      <c r="I1429" s="1">
        <f>+Territorio[[#This Row],[id]]</f>
        <v>1419</v>
      </c>
    </row>
    <row r="1430" spans="2:9" x14ac:dyDescent="0.2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26291</v>
      </c>
      <c r="I1430" s="1">
        <f>+Territorio[[#This Row],[id]]</f>
        <v>1420</v>
      </c>
    </row>
    <row r="1431" spans="2:9" x14ac:dyDescent="0.2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26292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26293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26294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26295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26296</v>
      </c>
      <c r="I1435" s="1">
        <f>+Territorio[[#This Row],[id]]</f>
        <v>1425</v>
      </c>
    </row>
    <row r="1436" spans="2:9" x14ac:dyDescent="0.2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26297</v>
      </c>
      <c r="I1436" s="1">
        <f>+Territorio[[#This Row],[id]]</f>
        <v>1426</v>
      </c>
    </row>
    <row r="1437" spans="2:9" x14ac:dyDescent="0.2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26298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26299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26300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26301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26302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26303</v>
      </c>
      <c r="I1442" s="1">
        <f>+Territorio[[#This Row],[id]]</f>
        <v>1432</v>
      </c>
    </row>
    <row r="1443" spans="2:9" x14ac:dyDescent="0.2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26304</v>
      </c>
      <c r="I1443" s="1">
        <f>+Territorio[[#This Row],[id]]</f>
        <v>1433</v>
      </c>
    </row>
    <row r="1444" spans="2:9" x14ac:dyDescent="0.2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26305</v>
      </c>
      <c r="I1444" s="1">
        <f>+Territorio[[#This Row],[id]]</f>
        <v>1434</v>
      </c>
    </row>
    <row r="1445" spans="2:9" x14ac:dyDescent="0.2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26306</v>
      </c>
      <c r="I1445" s="1">
        <f>+Territorio[[#This Row],[id]]</f>
        <v>1435</v>
      </c>
    </row>
    <row r="1446" spans="2:9" x14ac:dyDescent="0.2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26307</v>
      </c>
      <c r="I1446" s="1">
        <f>+Territorio[[#This Row],[id]]</f>
        <v>1436</v>
      </c>
    </row>
    <row r="1447" spans="2:9" x14ac:dyDescent="0.2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26308</v>
      </c>
      <c r="I1447" s="1">
        <f>+Territorio[[#This Row],[id]]</f>
        <v>1437</v>
      </c>
    </row>
    <row r="1448" spans="2:9" x14ac:dyDescent="0.2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26309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26310</v>
      </c>
      <c r="I1449" s="1">
        <f>+Territorio[[#This Row],[id]]</f>
        <v>1439</v>
      </c>
    </row>
    <row r="1450" spans="2:9" x14ac:dyDescent="0.2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26311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26312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26313</v>
      </c>
      <c r="I1452" s="1">
        <f>+Territorio[[#This Row],[id]]</f>
        <v>1442</v>
      </c>
    </row>
    <row r="1453" spans="2:9" x14ac:dyDescent="0.2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26314</v>
      </c>
      <c r="I1453" s="1">
        <f>+Territorio[[#This Row],[id]]</f>
        <v>1443</v>
      </c>
    </row>
    <row r="1454" spans="2:9" x14ac:dyDescent="0.2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26315</v>
      </c>
      <c r="I1454" s="1">
        <f>+Territorio[[#This Row],[id]]</f>
        <v>1444</v>
      </c>
    </row>
    <row r="1455" spans="2:9" x14ac:dyDescent="0.2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26316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26317</v>
      </c>
      <c r="I1456" s="1">
        <f>+Territorio[[#This Row],[id]]</f>
        <v>1446</v>
      </c>
    </row>
    <row r="1457" spans="2:9" x14ac:dyDescent="0.2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26318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26319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26320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26321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26322</v>
      </c>
      <c r="I1461" s="1">
        <f>+Territorio[[#This Row],[id]]</f>
        <v>1451</v>
      </c>
    </row>
    <row r="1462" spans="2:9" x14ac:dyDescent="0.2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26323</v>
      </c>
      <c r="I1462" s="1">
        <f>+Territorio[[#This Row],[id]]</f>
        <v>1452</v>
      </c>
    </row>
    <row r="1463" spans="2:9" x14ac:dyDescent="0.2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26324</v>
      </c>
      <c r="I1463" s="1">
        <f>+Territorio[[#This Row],[id]]</f>
        <v>1453</v>
      </c>
    </row>
    <row r="1464" spans="2:9" x14ac:dyDescent="0.2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26325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26326</v>
      </c>
      <c r="I1465" s="1">
        <f>+Territorio[[#This Row],[id]]</f>
        <v>1455</v>
      </c>
    </row>
    <row r="1466" spans="2:9" x14ac:dyDescent="0.2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26327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26328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26329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26330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26331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26332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26333</v>
      </c>
      <c r="I1472" s="1">
        <f>+Territorio[[#This Row],[id]]</f>
        <v>1462</v>
      </c>
    </row>
    <row r="1473" spans="2:9" x14ac:dyDescent="0.2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26334</v>
      </c>
      <c r="I1473" s="1">
        <f>+Territorio[[#This Row],[id]]</f>
        <v>1463</v>
      </c>
    </row>
    <row r="1474" spans="2:9" x14ac:dyDescent="0.2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26335</v>
      </c>
      <c r="I1474" s="1">
        <f>+Territorio[[#This Row],[id]]</f>
        <v>1464</v>
      </c>
    </row>
    <row r="1475" spans="2:9" x14ac:dyDescent="0.2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26336</v>
      </c>
      <c r="I1475" s="1">
        <f>+Territorio[[#This Row],[id]]</f>
        <v>1465</v>
      </c>
    </row>
    <row r="1476" spans="2:9" x14ac:dyDescent="0.2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26337</v>
      </c>
      <c r="I1476" s="1">
        <f>+Territorio[[#This Row],[id]]</f>
        <v>1466</v>
      </c>
    </row>
    <row r="1477" spans="2:9" x14ac:dyDescent="0.2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26338</v>
      </c>
      <c r="I1477" s="1">
        <f>+Territorio[[#This Row],[id]]</f>
        <v>1467</v>
      </c>
    </row>
    <row r="1478" spans="2:9" x14ac:dyDescent="0.2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26339</v>
      </c>
      <c r="I1478" s="1">
        <f>+Territorio[[#This Row],[id]]</f>
        <v>1468</v>
      </c>
    </row>
    <row r="1479" spans="2:9" x14ac:dyDescent="0.2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26340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26341</v>
      </c>
      <c r="I1480" s="1">
        <f>+Territorio[[#This Row],[id]]</f>
        <v>1470</v>
      </c>
    </row>
    <row r="1481" spans="2:9" x14ac:dyDescent="0.2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26342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26343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26344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26345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26346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26347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26348</v>
      </c>
      <c r="I1487" s="1">
        <f>+Territorio[[#This Row],[id]]</f>
        <v>1477</v>
      </c>
    </row>
    <row r="1488" spans="2:9" x14ac:dyDescent="0.2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26349</v>
      </c>
      <c r="I1488" s="1">
        <f>+Territorio[[#This Row],[id]]</f>
        <v>1478</v>
      </c>
    </row>
    <row r="1489" spans="2:9" x14ac:dyDescent="0.2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26350</v>
      </c>
      <c r="I1489" s="1">
        <f>+Territorio[[#This Row],[id]]</f>
        <v>1479</v>
      </c>
    </row>
    <row r="1490" spans="2:9" x14ac:dyDescent="0.2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26351</v>
      </c>
      <c r="I1490" s="1">
        <f>+Territorio[[#This Row],[id]]</f>
        <v>1480</v>
      </c>
    </row>
    <row r="1491" spans="2:9" x14ac:dyDescent="0.2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26352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26353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26354</v>
      </c>
      <c r="I1493" s="1">
        <f>+Territorio[[#This Row],[id]]</f>
        <v>1483</v>
      </c>
    </row>
    <row r="1494" spans="2:9" x14ac:dyDescent="0.2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26355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26356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26357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26358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26359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26360</v>
      </c>
      <c r="I1499" s="1">
        <f>+Territorio[[#This Row],[id]]</f>
        <v>1489</v>
      </c>
    </row>
    <row r="1500" spans="2:9" x14ac:dyDescent="0.2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26361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26362</v>
      </c>
      <c r="I1501" s="1">
        <f>+Territorio[[#This Row],[id]]</f>
        <v>1491</v>
      </c>
    </row>
    <row r="1502" spans="2:9" x14ac:dyDescent="0.2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26363</v>
      </c>
      <c r="I1502" s="1">
        <f>+Territorio[[#This Row],[id]]</f>
        <v>1492</v>
      </c>
    </row>
    <row r="1503" spans="2:9" x14ac:dyDescent="0.2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26364</v>
      </c>
      <c r="I1503" s="1">
        <f>+Territorio[[#This Row],[id]]</f>
        <v>1493</v>
      </c>
    </row>
    <row r="1504" spans="2:9" x14ac:dyDescent="0.2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26365</v>
      </c>
      <c r="I1504" s="1">
        <f>+Territorio[[#This Row],[id]]</f>
        <v>1494</v>
      </c>
    </row>
    <row r="1505" spans="2:9" x14ac:dyDescent="0.2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26366</v>
      </c>
      <c r="I1505" s="1">
        <f>+Territorio[[#This Row],[id]]</f>
        <v>1495</v>
      </c>
    </row>
    <row r="1506" spans="2:9" x14ac:dyDescent="0.2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26367</v>
      </c>
      <c r="I1506" s="1">
        <f>+Territorio[[#This Row],[id]]</f>
        <v>1496</v>
      </c>
    </row>
    <row r="1507" spans="2:9" x14ac:dyDescent="0.2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26368</v>
      </c>
      <c r="I1507" s="1">
        <f>+Territorio[[#This Row],[id]]</f>
        <v>1497</v>
      </c>
    </row>
    <row r="1508" spans="2:9" x14ac:dyDescent="0.2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26369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26370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26371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26372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26373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26374</v>
      </c>
      <c r="I1513" s="1">
        <f>+Territorio[[#This Row],[id]]</f>
        <v>1503</v>
      </c>
    </row>
    <row r="1514" spans="2:9" x14ac:dyDescent="0.2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26375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26376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26377</v>
      </c>
      <c r="I1516" s="1">
        <f>+Territorio[[#This Row],[id]]</f>
        <v>1506</v>
      </c>
    </row>
    <row r="1517" spans="2:9" x14ac:dyDescent="0.2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26378</v>
      </c>
      <c r="I1517" s="1">
        <f>+Territorio[[#This Row],[id]]</f>
        <v>1507</v>
      </c>
    </row>
    <row r="1518" spans="2:9" x14ac:dyDescent="0.2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26379</v>
      </c>
      <c r="I1518" s="1">
        <f>+Territorio[[#This Row],[id]]</f>
        <v>1508</v>
      </c>
    </row>
    <row r="1519" spans="2:9" x14ac:dyDescent="0.2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26380</v>
      </c>
      <c r="I1519" s="1">
        <f>+Territorio[[#This Row],[id]]</f>
        <v>1509</v>
      </c>
    </row>
    <row r="1520" spans="2:9" x14ac:dyDescent="0.2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26381</v>
      </c>
      <c r="I1520" s="1">
        <f>+Territorio[[#This Row],[id]]</f>
        <v>1510</v>
      </c>
    </row>
    <row r="1521" spans="2:9" x14ac:dyDescent="0.2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26382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26383</v>
      </c>
      <c r="I1522" s="1">
        <f>+Territorio[[#This Row],[id]]</f>
        <v>1512</v>
      </c>
    </row>
    <row r="1523" spans="2:9" x14ac:dyDescent="0.2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26384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26385</v>
      </c>
      <c r="I1524" s="1">
        <f>+Territorio[[#This Row],[id]]</f>
        <v>1514</v>
      </c>
    </row>
    <row r="1525" spans="2:9" x14ac:dyDescent="0.2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26386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26387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26388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26389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26390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26391</v>
      </c>
      <c r="I1530" s="1">
        <f>+Territorio[[#This Row],[id]]</f>
        <v>1520</v>
      </c>
    </row>
    <row r="1531" spans="2:9" x14ac:dyDescent="0.2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26392</v>
      </c>
      <c r="I1531" s="1">
        <f>+Territorio[[#This Row],[id]]</f>
        <v>1521</v>
      </c>
    </row>
    <row r="1532" spans="2:9" x14ac:dyDescent="0.2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26393</v>
      </c>
      <c r="I1532" s="1">
        <f>+Territorio[[#This Row],[id]]</f>
        <v>1522</v>
      </c>
    </row>
    <row r="1533" spans="2:9" x14ac:dyDescent="0.2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26394</v>
      </c>
      <c r="I1533" s="1">
        <f>+Territorio[[#This Row],[id]]</f>
        <v>1523</v>
      </c>
    </row>
    <row r="1534" spans="2:9" x14ac:dyDescent="0.2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26395</v>
      </c>
      <c r="I1534" s="1">
        <f>+Territorio[[#This Row],[id]]</f>
        <v>1524</v>
      </c>
    </row>
    <row r="1535" spans="2:9" x14ac:dyDescent="0.2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26396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26397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26398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26399</v>
      </c>
      <c r="I1538" s="1">
        <f>+Territorio[[#This Row],[id]]</f>
        <v>1528</v>
      </c>
    </row>
    <row r="1539" spans="2:9" x14ac:dyDescent="0.2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26400</v>
      </c>
      <c r="I1539" s="1">
        <f>+Territorio[[#This Row],[id]]</f>
        <v>1529</v>
      </c>
    </row>
    <row r="1540" spans="2:9" x14ac:dyDescent="0.2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26401</v>
      </c>
      <c r="I1540" s="1">
        <f>+Territorio[[#This Row],[id]]</f>
        <v>1530</v>
      </c>
    </row>
    <row r="1541" spans="2:9" x14ac:dyDescent="0.2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26402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26403</v>
      </c>
      <c r="I1542" s="1">
        <f>+Territorio[[#This Row],[id]]</f>
        <v>1532</v>
      </c>
    </row>
    <row r="1543" spans="2:9" x14ac:dyDescent="0.2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26404</v>
      </c>
      <c r="I1543" s="1">
        <f>+Territorio[[#This Row],[id]]</f>
        <v>1533</v>
      </c>
    </row>
    <row r="1544" spans="2:9" x14ac:dyDescent="0.2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26405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26406</v>
      </c>
      <c r="I1545" s="1">
        <f>+Territorio[[#This Row],[id]]</f>
        <v>1535</v>
      </c>
    </row>
    <row r="1546" spans="2:9" x14ac:dyDescent="0.2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26407</v>
      </c>
      <c r="I1546" s="1">
        <f>+Territorio[[#This Row],[id]]</f>
        <v>1536</v>
      </c>
    </row>
    <row r="1547" spans="2:9" x14ac:dyDescent="0.2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26408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26409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26410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26411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26412</v>
      </c>
      <c r="I1551" s="1">
        <f>+Territorio[[#This Row],[id]]</f>
        <v>1541</v>
      </c>
    </row>
    <row r="1552" spans="2:9" x14ac:dyDescent="0.2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26413</v>
      </c>
      <c r="I1552" s="1">
        <f>+Territorio[[#This Row],[id]]</f>
        <v>1542</v>
      </c>
    </row>
    <row r="1553" spans="2:9" x14ac:dyDescent="0.2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26414</v>
      </c>
      <c r="I1553" s="1">
        <f>+Territorio[[#This Row],[id]]</f>
        <v>1543</v>
      </c>
    </row>
    <row r="1554" spans="2:9" x14ac:dyDescent="0.2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26415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26416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26417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26418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26419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26420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26421</v>
      </c>
      <c r="I1560" s="1">
        <f>+Territorio[[#This Row],[id]]</f>
        <v>1550</v>
      </c>
    </row>
    <row r="1561" spans="2:9" x14ac:dyDescent="0.2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26422</v>
      </c>
      <c r="I1561" s="1">
        <f>+Territorio[[#This Row],[id]]</f>
        <v>1551</v>
      </c>
    </row>
    <row r="1562" spans="2:9" x14ac:dyDescent="0.2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26423</v>
      </c>
      <c r="I1562" s="1">
        <f>+Territorio[[#This Row],[id]]</f>
        <v>1552</v>
      </c>
    </row>
    <row r="1563" spans="2:9" x14ac:dyDescent="0.2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26424</v>
      </c>
      <c r="I1563" s="1">
        <f>+Territorio[[#This Row],[id]]</f>
        <v>1553</v>
      </c>
    </row>
    <row r="1564" spans="2:9" x14ac:dyDescent="0.2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26425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26426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26427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26428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26429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26430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26431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26432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26433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26434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26435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26436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26437</v>
      </c>
      <c r="I1576" s="1">
        <f>+Territorio[[#This Row],[id]]</f>
        <v>1566</v>
      </c>
    </row>
    <row r="1577" spans="2:9" x14ac:dyDescent="0.2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26438</v>
      </c>
      <c r="I1577" s="1">
        <f>+Territorio[[#This Row],[id]]</f>
        <v>1567</v>
      </c>
    </row>
    <row r="1578" spans="2:9" x14ac:dyDescent="0.2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26439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26440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26441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26442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26443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26444</v>
      </c>
      <c r="I1583" s="1">
        <f>+Territorio[[#This Row],[id]]</f>
        <v>1573</v>
      </c>
    </row>
    <row r="1584" spans="2:9" x14ac:dyDescent="0.2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26445</v>
      </c>
      <c r="I1584" s="1">
        <f>+Territorio[[#This Row],[id]]</f>
        <v>1574</v>
      </c>
    </row>
    <row r="1585" spans="2:9" x14ac:dyDescent="0.2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26446</v>
      </c>
      <c r="I1585" s="1">
        <f>+Territorio[[#This Row],[id]]</f>
        <v>1575</v>
      </c>
    </row>
    <row r="1586" spans="2:9" x14ac:dyDescent="0.2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26447</v>
      </c>
      <c r="I1586" s="1">
        <f>+Territorio[[#This Row],[id]]</f>
        <v>1576</v>
      </c>
    </row>
    <row r="1587" spans="2:9" x14ac:dyDescent="0.2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26448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26449</v>
      </c>
      <c r="I1588" s="1">
        <f>+Territorio[[#This Row],[id]]</f>
        <v>1578</v>
      </c>
    </row>
    <row r="1589" spans="2:9" x14ac:dyDescent="0.2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26450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26451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26452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26453</v>
      </c>
      <c r="I1592" s="1">
        <f>+Territorio[[#This Row],[id]]</f>
        <v>1582</v>
      </c>
    </row>
    <row r="1593" spans="2:9" x14ac:dyDescent="0.2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26454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26455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26456</v>
      </c>
      <c r="I1595" s="1">
        <f>+Territorio[[#This Row],[id]]</f>
        <v>1585</v>
      </c>
    </row>
    <row r="1596" spans="2:9" x14ac:dyDescent="0.2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26457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26458</v>
      </c>
      <c r="I1597" s="1">
        <f>+Territorio[[#This Row],[id]]</f>
        <v>1587</v>
      </c>
    </row>
    <row r="1598" spans="2:9" x14ac:dyDescent="0.2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26459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26460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26461</v>
      </c>
      <c r="I1600" s="1">
        <f>+Territorio[[#This Row],[id]]</f>
        <v>1590</v>
      </c>
    </row>
    <row r="1601" spans="2:9" x14ac:dyDescent="0.2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26462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26463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26464</v>
      </c>
      <c r="I1603" s="1">
        <f>+Territorio[[#This Row],[id]]</f>
        <v>1593</v>
      </c>
    </row>
    <row r="1604" spans="2:9" x14ac:dyDescent="0.2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26465</v>
      </c>
      <c r="I1604" s="1">
        <f>+Territorio[[#This Row],[id]]</f>
        <v>1594</v>
      </c>
    </row>
    <row r="1605" spans="2:9" x14ac:dyDescent="0.2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26466</v>
      </c>
      <c r="I1605" s="1">
        <f>+Territorio[[#This Row],[id]]</f>
        <v>1595</v>
      </c>
    </row>
    <row r="1606" spans="2:9" x14ac:dyDescent="0.2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26467</v>
      </c>
      <c r="I1606" s="1">
        <f>+Territorio[[#This Row],[id]]</f>
        <v>1596</v>
      </c>
    </row>
    <row r="1607" spans="2:9" x14ac:dyDescent="0.2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26468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26469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26470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26471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26472</v>
      </c>
      <c r="I1611" s="1">
        <f>+Territorio[[#This Row],[id]]</f>
        <v>1601</v>
      </c>
    </row>
    <row r="1612" spans="2:9" x14ac:dyDescent="0.2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26473</v>
      </c>
      <c r="I1612" s="1">
        <f>+Territorio[[#This Row],[id]]</f>
        <v>1602</v>
      </c>
    </row>
    <row r="1613" spans="2:9" x14ac:dyDescent="0.2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26474</v>
      </c>
      <c r="I1613" s="1">
        <f>+Territorio[[#This Row],[id]]</f>
        <v>1603</v>
      </c>
    </row>
    <row r="1614" spans="2:9" x14ac:dyDescent="0.2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26475</v>
      </c>
      <c r="I1614" s="1">
        <f>+Territorio[[#This Row],[id]]</f>
        <v>1604</v>
      </c>
    </row>
    <row r="1615" spans="2:9" x14ac:dyDescent="0.2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26476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26477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26478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26479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26480</v>
      </c>
      <c r="I1619" s="1">
        <f>+Territorio[[#This Row],[id]]</f>
        <v>1609</v>
      </c>
    </row>
    <row r="1620" spans="2:9" x14ac:dyDescent="0.2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26481</v>
      </c>
      <c r="I1620" s="1">
        <f>+Territorio[[#This Row],[id]]</f>
        <v>1610</v>
      </c>
    </row>
    <row r="1621" spans="2:9" x14ac:dyDescent="0.2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26482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26483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26484</v>
      </c>
      <c r="I1623" s="1">
        <f>+Territorio[[#This Row],[id]]</f>
        <v>1613</v>
      </c>
    </row>
    <row r="1624" spans="2:9" x14ac:dyDescent="0.2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26485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26486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26487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26488</v>
      </c>
      <c r="I1627" s="1">
        <f>+Territorio[[#This Row],[id]]</f>
        <v>1617</v>
      </c>
    </row>
    <row r="1628" spans="2:9" x14ac:dyDescent="0.2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26489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26490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26491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26492</v>
      </c>
      <c r="I1631" s="1">
        <f>+Territorio[[#This Row],[id]]</f>
        <v>1621</v>
      </c>
    </row>
    <row r="1632" spans="2:9" x14ac:dyDescent="0.2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26493</v>
      </c>
      <c r="I1632" s="1">
        <f>+Territorio[[#This Row],[id]]</f>
        <v>1622</v>
      </c>
    </row>
    <row r="1633" spans="2:9" x14ac:dyDescent="0.2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26494</v>
      </c>
      <c r="I1633" s="1">
        <f>+Territorio[[#This Row],[id]]</f>
        <v>1623</v>
      </c>
    </row>
    <row r="1634" spans="2:9" x14ac:dyDescent="0.2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26495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26496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26497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26498</v>
      </c>
      <c r="I1637" s="1">
        <f>+Territorio[[#This Row],[id]]</f>
        <v>1627</v>
      </c>
    </row>
    <row r="1638" spans="2:9" x14ac:dyDescent="0.2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26499</v>
      </c>
      <c r="I1638" s="1">
        <f>+Territorio[[#This Row],[id]]</f>
        <v>1628</v>
      </c>
    </row>
    <row r="1639" spans="2:9" x14ac:dyDescent="0.2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26500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26501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26502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26503</v>
      </c>
      <c r="I1642" s="1">
        <f>+Territorio[[#This Row],[id]]</f>
        <v>1632</v>
      </c>
    </row>
    <row r="1643" spans="2:9" x14ac:dyDescent="0.2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26504</v>
      </c>
      <c r="I1643" s="1">
        <f>+Territorio[[#This Row],[id]]</f>
        <v>1633</v>
      </c>
    </row>
    <row r="1644" spans="2:9" x14ac:dyDescent="0.2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26505</v>
      </c>
      <c r="I1644" s="1">
        <f>+Territorio[[#This Row],[id]]</f>
        <v>1634</v>
      </c>
    </row>
    <row r="1645" spans="2:9" x14ac:dyDescent="0.2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26506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26507</v>
      </c>
      <c r="I1646" s="1">
        <f>+Territorio[[#This Row],[id]]</f>
        <v>1636</v>
      </c>
    </row>
    <row r="1647" spans="2:9" x14ac:dyDescent="0.2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26508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26509</v>
      </c>
      <c r="I1648" s="1">
        <f>+Territorio[[#This Row],[id]]</f>
        <v>1638</v>
      </c>
    </row>
    <row r="1649" spans="2:9" x14ac:dyDescent="0.2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26510</v>
      </c>
      <c r="I1649" s="1">
        <f>+Territorio[[#This Row],[id]]</f>
        <v>1639</v>
      </c>
    </row>
    <row r="1650" spans="2:9" x14ac:dyDescent="0.2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26511</v>
      </c>
      <c r="I1650" s="1">
        <f>+Territorio[[#This Row],[id]]</f>
        <v>1640</v>
      </c>
    </row>
    <row r="1651" spans="2:9" x14ac:dyDescent="0.2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26512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26513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26514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26515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26516</v>
      </c>
      <c r="I1655" s="1">
        <f>+Territorio[[#This Row],[id]]</f>
        <v>1645</v>
      </c>
    </row>
    <row r="1656" spans="2:9" x14ac:dyDescent="0.2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26517</v>
      </c>
      <c r="I1656" s="1">
        <f>+Territorio[[#This Row],[id]]</f>
        <v>1646</v>
      </c>
    </row>
    <row r="1657" spans="2:9" x14ac:dyDescent="0.2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26518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26519</v>
      </c>
      <c r="I1658" s="1">
        <f>+Territorio[[#This Row],[id]]</f>
        <v>1648</v>
      </c>
    </row>
    <row r="1659" spans="2:9" x14ac:dyDescent="0.2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26520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26521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26522</v>
      </c>
      <c r="I1661" s="1">
        <f>+Territorio[[#This Row],[id]]</f>
        <v>1651</v>
      </c>
    </row>
    <row r="1662" spans="2:9" x14ac:dyDescent="0.2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26523</v>
      </c>
      <c r="I1662" s="1">
        <f>+Territorio[[#This Row],[id]]</f>
        <v>1652</v>
      </c>
    </row>
    <row r="1663" spans="2:9" x14ac:dyDescent="0.2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26524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26525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26526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26527</v>
      </c>
      <c r="I1666" s="1">
        <f>+Territorio[[#This Row],[id]]</f>
        <v>1656</v>
      </c>
    </row>
    <row r="1667" spans="2:9" x14ac:dyDescent="0.2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26528</v>
      </c>
      <c r="I1667" s="1">
        <f>+Territorio[[#This Row],[id]]</f>
        <v>1657</v>
      </c>
    </row>
    <row r="1668" spans="2:9" x14ac:dyDescent="0.2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26529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26530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26531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26532</v>
      </c>
      <c r="I1671" s="1">
        <f>+Territorio[[#This Row],[id]]</f>
        <v>1661</v>
      </c>
    </row>
    <row r="1672" spans="2:9" x14ac:dyDescent="0.2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26533</v>
      </c>
      <c r="I1672" s="1">
        <f>+Territorio[[#This Row],[id]]</f>
        <v>1662</v>
      </c>
    </row>
    <row r="1673" spans="2:9" x14ac:dyDescent="0.2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26534</v>
      </c>
      <c r="I1673" s="1">
        <f>+Territorio[[#This Row],[id]]</f>
        <v>1663</v>
      </c>
    </row>
    <row r="1674" spans="2:9" x14ac:dyDescent="0.2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26535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26536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26537</v>
      </c>
      <c r="I1676" s="1">
        <f>+Territorio[[#This Row],[id]]</f>
        <v>1666</v>
      </c>
    </row>
    <row r="1677" spans="2:9" x14ac:dyDescent="0.2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26538</v>
      </c>
      <c r="I1677" s="1">
        <f>+Territorio[[#This Row],[id]]</f>
        <v>1667</v>
      </c>
    </row>
    <row r="1678" spans="2:9" x14ac:dyDescent="0.2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26539</v>
      </c>
      <c r="I1678" s="1">
        <f>+Territorio[[#This Row],[id]]</f>
        <v>1668</v>
      </c>
    </row>
    <row r="1679" spans="2:9" x14ac:dyDescent="0.2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26540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26541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26542</v>
      </c>
      <c r="I1681" s="1">
        <f>+Territorio[[#This Row],[id]]</f>
        <v>1671</v>
      </c>
    </row>
    <row r="1682" spans="2:9" x14ac:dyDescent="0.2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26543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26544</v>
      </c>
      <c r="I1683" s="1">
        <f>+Territorio[[#This Row],[id]]</f>
        <v>1673</v>
      </c>
    </row>
    <row r="1684" spans="2:9" x14ac:dyDescent="0.2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26545</v>
      </c>
      <c r="I1684" s="1">
        <f>+Territorio[[#This Row],[id]]</f>
        <v>1674</v>
      </c>
    </row>
    <row r="1685" spans="2:9" x14ac:dyDescent="0.2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26546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26547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26548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26549</v>
      </c>
      <c r="I1688" s="1">
        <f>+Territorio[[#This Row],[id]]</f>
        <v>1678</v>
      </c>
    </row>
    <row r="1689" spans="2:9" x14ac:dyDescent="0.2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26550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26551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26552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26553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26554</v>
      </c>
      <c r="I1693" s="1">
        <f>+Territorio[[#This Row],[id]]</f>
        <v>1683</v>
      </c>
    </row>
    <row r="1694" spans="2:9" x14ac:dyDescent="0.2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26555</v>
      </c>
      <c r="I1694" s="1">
        <f>+Territorio[[#This Row],[id]]</f>
        <v>1684</v>
      </c>
    </row>
    <row r="1695" spans="2:9" x14ac:dyDescent="0.2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26556</v>
      </c>
      <c r="I1695" s="1">
        <f>+Territorio[[#This Row],[id]]</f>
        <v>1685</v>
      </c>
    </row>
    <row r="1696" spans="2:9" x14ac:dyDescent="0.2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26557</v>
      </c>
      <c r="I1696" s="1">
        <f>+Territorio[[#This Row],[id]]</f>
        <v>1686</v>
      </c>
    </row>
    <row r="1697" spans="2:9" x14ac:dyDescent="0.2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26558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26559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26560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26561</v>
      </c>
      <c r="I1700" s="1">
        <f>+Territorio[[#This Row],[id]]</f>
        <v>1690</v>
      </c>
    </row>
    <row r="1701" spans="2:9" x14ac:dyDescent="0.2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26562</v>
      </c>
      <c r="I1701" s="1">
        <f>+Territorio[[#This Row],[id]]</f>
        <v>1691</v>
      </c>
    </row>
    <row r="1702" spans="2:9" x14ac:dyDescent="0.2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26563</v>
      </c>
      <c r="I1702" s="1">
        <f>+Territorio[[#This Row],[id]]</f>
        <v>1692</v>
      </c>
    </row>
    <row r="1703" spans="2:9" x14ac:dyDescent="0.2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26564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26565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26566</v>
      </c>
      <c r="I1705" s="1">
        <f>+Territorio[[#This Row],[id]]</f>
        <v>1695</v>
      </c>
    </row>
    <row r="1706" spans="2:9" x14ac:dyDescent="0.2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26567</v>
      </c>
      <c r="I1706" s="1">
        <f>+Territorio[[#This Row],[id]]</f>
        <v>1696</v>
      </c>
    </row>
    <row r="1707" spans="2:9" x14ac:dyDescent="0.2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26568</v>
      </c>
      <c r="I1707" s="1">
        <f>+Territorio[[#This Row],[id]]</f>
        <v>1697</v>
      </c>
    </row>
    <row r="1708" spans="2:9" x14ac:dyDescent="0.2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26569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26570</v>
      </c>
      <c r="I1709" s="1">
        <f>+Territorio[[#This Row],[id]]</f>
        <v>1699</v>
      </c>
    </row>
    <row r="1710" spans="2:9" x14ac:dyDescent="0.2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26571</v>
      </c>
      <c r="I1710" s="1">
        <f>+Territorio[[#This Row],[id]]</f>
        <v>1700</v>
      </c>
    </row>
    <row r="1711" spans="2:9" x14ac:dyDescent="0.2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26572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26573</v>
      </c>
      <c r="I1712" s="1">
        <f>+Territorio[[#This Row],[id]]</f>
        <v>1702</v>
      </c>
    </row>
    <row r="1713" spans="2:9" x14ac:dyDescent="0.2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26575</v>
      </c>
      <c r="I1714" s="1">
        <f>+Territorio[[#This Row],[id]]</f>
        <v>1704</v>
      </c>
    </row>
    <row r="1715" spans="2:9" x14ac:dyDescent="0.2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26576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26577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26578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26579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26580</v>
      </c>
      <c r="I1719" s="1">
        <f>+Territorio[[#This Row],[id]]</f>
        <v>1709</v>
      </c>
    </row>
    <row r="1720" spans="2:9" x14ac:dyDescent="0.2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26581</v>
      </c>
      <c r="I1720" s="1">
        <f>+Territorio[[#This Row],[id]]</f>
        <v>1710</v>
      </c>
    </row>
    <row r="1721" spans="2:9" x14ac:dyDescent="0.2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26582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26583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26584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26585</v>
      </c>
      <c r="I1724" s="1">
        <f>+Territorio[[#This Row],[id]]</f>
        <v>1714</v>
      </c>
    </row>
    <row r="1725" spans="2:9" x14ac:dyDescent="0.2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26586</v>
      </c>
      <c r="I1725" s="1">
        <f>+Territorio[[#This Row],[id]]</f>
        <v>1715</v>
      </c>
    </row>
    <row r="1726" spans="2:9" x14ac:dyDescent="0.2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26587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26588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26589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26590</v>
      </c>
      <c r="I1729" s="1">
        <f>+Territorio[[#This Row],[id]]</f>
        <v>1719</v>
      </c>
    </row>
    <row r="1730" spans="2:9" x14ac:dyDescent="0.2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26591</v>
      </c>
      <c r="I1730" s="1">
        <f>+Territorio[[#This Row],[id]]</f>
        <v>1720</v>
      </c>
    </row>
    <row r="1731" spans="2:9" x14ac:dyDescent="0.2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26592</v>
      </c>
      <c r="I1731" s="1">
        <f>+Territorio[[#This Row],[id]]</f>
        <v>1721</v>
      </c>
    </row>
    <row r="1732" spans="2:9" x14ac:dyDescent="0.2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26593</v>
      </c>
      <c r="I1732" s="1">
        <f>+Territorio[[#This Row],[id]]</f>
        <v>1722</v>
      </c>
    </row>
    <row r="1733" spans="2:9" x14ac:dyDescent="0.2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26594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26595</v>
      </c>
      <c r="I1734" s="1">
        <f>+Territorio[[#This Row],[id]]</f>
        <v>1724</v>
      </c>
    </row>
    <row r="1735" spans="2:9" x14ac:dyDescent="0.2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26596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26597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26598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26599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26600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26601</v>
      </c>
      <c r="I1740" s="1">
        <f>+Territorio[[#This Row],[id]]</f>
        <v>1730</v>
      </c>
    </row>
    <row r="1741" spans="2:9" x14ac:dyDescent="0.2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26602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26603</v>
      </c>
      <c r="I1742" s="1">
        <f>+Territorio[[#This Row],[id]]</f>
        <v>1732</v>
      </c>
    </row>
    <row r="1743" spans="2:9" x14ac:dyDescent="0.2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26604</v>
      </c>
      <c r="I1743" s="1">
        <f>+Territorio[[#This Row],[id]]</f>
        <v>1733</v>
      </c>
    </row>
    <row r="1744" spans="2:9" x14ac:dyDescent="0.2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26605</v>
      </c>
      <c r="I1744" s="1">
        <f>+Territorio[[#This Row],[id]]</f>
        <v>1734</v>
      </c>
    </row>
    <row r="1745" spans="2:9" x14ac:dyDescent="0.2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26606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26607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26608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26609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26610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26611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26612</v>
      </c>
      <c r="I1751" s="1">
        <f>+Territorio[[#This Row],[id]]</f>
        <v>1741</v>
      </c>
    </row>
    <row r="1752" spans="2:9" x14ac:dyDescent="0.2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26613</v>
      </c>
      <c r="I1752" s="1">
        <f>+Territorio[[#This Row],[id]]</f>
        <v>1742</v>
      </c>
    </row>
    <row r="1753" spans="2:9" x14ac:dyDescent="0.2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26614</v>
      </c>
      <c r="I1753" s="1">
        <f>+Territorio[[#This Row],[id]]</f>
        <v>1743</v>
      </c>
    </row>
    <row r="1754" spans="2:9" x14ac:dyDescent="0.2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26615</v>
      </c>
      <c r="I1754" s="1">
        <f>+Territorio[[#This Row],[id]]</f>
        <v>1744</v>
      </c>
    </row>
    <row r="1755" spans="2:9" x14ac:dyDescent="0.2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26616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26617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26618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26619</v>
      </c>
      <c r="I1758" s="1">
        <f>+Territorio[[#This Row],[id]]</f>
        <v>1748</v>
      </c>
    </row>
    <row r="1759" spans="2:9" x14ac:dyDescent="0.2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26620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26621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26622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26623</v>
      </c>
      <c r="I1762" s="1">
        <f>+Territorio[[#This Row],[id]]</f>
        <v>1752</v>
      </c>
    </row>
    <row r="1763" spans="2:9" x14ac:dyDescent="0.2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26624</v>
      </c>
      <c r="I1763" s="1">
        <f>+Territorio[[#This Row],[id]]</f>
        <v>1753</v>
      </c>
    </row>
    <row r="1764" spans="2:9" x14ac:dyDescent="0.2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26625</v>
      </c>
      <c r="I1764" s="1">
        <f>+Territorio[[#This Row],[id]]</f>
        <v>1754</v>
      </c>
    </row>
    <row r="1765" spans="2:9" x14ac:dyDescent="0.2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26626</v>
      </c>
      <c r="I1765" s="1">
        <f>+Territorio[[#This Row],[id]]</f>
        <v>1755</v>
      </c>
    </row>
    <row r="1766" spans="2:9" x14ac:dyDescent="0.2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26627</v>
      </c>
      <c r="I1766" s="1">
        <f>+Territorio[[#This Row],[id]]</f>
        <v>1756</v>
      </c>
    </row>
    <row r="1767" spans="2:9" x14ac:dyDescent="0.2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26628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26629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26630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26631</v>
      </c>
      <c r="I1770" s="1">
        <f>+Territorio[[#This Row],[id]]</f>
        <v>1760</v>
      </c>
    </row>
    <row r="1771" spans="2:9" x14ac:dyDescent="0.2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26632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26633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26634</v>
      </c>
      <c r="I1773" s="1">
        <f>+Territorio[[#This Row],[id]]</f>
        <v>1763</v>
      </c>
    </row>
    <row r="1774" spans="2:9" x14ac:dyDescent="0.2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26635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26636</v>
      </c>
      <c r="I1775" s="1">
        <f>+Territorio[[#This Row],[id]]</f>
        <v>1765</v>
      </c>
    </row>
    <row r="1776" spans="2:9" x14ac:dyDescent="0.2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26637</v>
      </c>
      <c r="I1776" s="1">
        <f>+Territorio[[#This Row],[id]]</f>
        <v>1766</v>
      </c>
    </row>
    <row r="1777" spans="2:9" x14ac:dyDescent="0.2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26638</v>
      </c>
      <c r="I1777" s="1">
        <f>+Territorio[[#This Row],[id]]</f>
        <v>1767</v>
      </c>
    </row>
    <row r="1778" spans="2:9" x14ac:dyDescent="0.2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26639</v>
      </c>
      <c r="I1778" s="1">
        <f>+Territorio[[#This Row],[id]]</f>
        <v>1768</v>
      </c>
    </row>
    <row r="1779" spans="2:9" x14ac:dyDescent="0.2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26640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26641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26642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26643</v>
      </c>
      <c r="I1782" s="1">
        <f>+Territorio[[#This Row],[id]]</f>
        <v>1772</v>
      </c>
    </row>
    <row r="1783" spans="2:9" x14ac:dyDescent="0.2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26644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26645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26646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26647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26648</v>
      </c>
      <c r="I1787" s="1">
        <f>+Territorio[[#This Row],[id]]</f>
        <v>1777</v>
      </c>
    </row>
    <row r="1788" spans="2:9" x14ac:dyDescent="0.2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26649</v>
      </c>
      <c r="I1788" s="1">
        <f>+Territorio[[#This Row],[id]]</f>
        <v>1778</v>
      </c>
    </row>
    <row r="1789" spans="2:9" x14ac:dyDescent="0.2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26650</v>
      </c>
      <c r="I1789" s="1">
        <f>+Territorio[[#This Row],[id]]</f>
        <v>1779</v>
      </c>
    </row>
    <row r="1790" spans="2:9" x14ac:dyDescent="0.2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26651</v>
      </c>
      <c r="I1790" s="1">
        <f>+Territorio[[#This Row],[id]]</f>
        <v>1780</v>
      </c>
    </row>
    <row r="1791" spans="2:9" x14ac:dyDescent="0.2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26652</v>
      </c>
      <c r="I1791" s="1">
        <f>+Territorio[[#This Row],[id]]</f>
        <v>1781</v>
      </c>
    </row>
    <row r="1792" spans="2:9" x14ac:dyDescent="0.2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26653</v>
      </c>
      <c r="I1792" s="1">
        <f>+Territorio[[#This Row],[id]]</f>
        <v>1782</v>
      </c>
    </row>
    <row r="1793" spans="2:9" x14ac:dyDescent="0.2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26654</v>
      </c>
      <c r="I1793" s="1">
        <f>+Territorio[[#This Row],[id]]</f>
        <v>1783</v>
      </c>
    </row>
    <row r="1794" spans="2:9" x14ac:dyDescent="0.2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26655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26656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26657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26658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26659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26660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26661</v>
      </c>
      <c r="I1800" s="1">
        <f>+Territorio[[#This Row],[id]]</f>
        <v>1790</v>
      </c>
    </row>
    <row r="1801" spans="2:9" x14ac:dyDescent="0.2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26662</v>
      </c>
      <c r="I1801" s="1">
        <f>+Territorio[[#This Row],[id]]</f>
        <v>1791</v>
      </c>
    </row>
    <row r="1802" spans="2:9" x14ac:dyDescent="0.2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26663</v>
      </c>
      <c r="I1802" s="1">
        <f>+Territorio[[#This Row],[id]]</f>
        <v>1792</v>
      </c>
    </row>
    <row r="1803" spans="2:9" x14ac:dyDescent="0.2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26664</v>
      </c>
      <c r="I1803" s="1">
        <f>+Territorio[[#This Row],[id]]</f>
        <v>1793</v>
      </c>
    </row>
    <row r="1804" spans="2:9" x14ac:dyDescent="0.2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26665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26666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26667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26668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26669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26670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26671</v>
      </c>
      <c r="I1810" s="1">
        <f>+Territorio[[#This Row],[id]]</f>
        <v>1800</v>
      </c>
    </row>
    <row r="1811" spans="2:9" x14ac:dyDescent="0.2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26672</v>
      </c>
      <c r="I1811" s="1">
        <f>+Territorio[[#This Row],[id]]</f>
        <v>1801</v>
      </c>
    </row>
    <row r="1812" spans="2:9" x14ac:dyDescent="0.2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26673</v>
      </c>
      <c r="I1812" s="1">
        <f>+Territorio[[#This Row],[id]]</f>
        <v>1802</v>
      </c>
    </row>
    <row r="1813" spans="2:9" x14ac:dyDescent="0.2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26674</v>
      </c>
      <c r="I1813" s="1">
        <f>+Territorio[[#This Row],[id]]</f>
        <v>1803</v>
      </c>
    </row>
    <row r="1814" spans="2:9" x14ac:dyDescent="0.2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26675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26676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26677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26678</v>
      </c>
      <c r="I1817" s="1">
        <f>+Territorio[[#This Row],[id]]</f>
        <v>1807</v>
      </c>
    </row>
    <row r="1818" spans="2:9" x14ac:dyDescent="0.2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26679</v>
      </c>
      <c r="I1818" s="1">
        <f>+Territorio[[#This Row],[id]]</f>
        <v>1808</v>
      </c>
    </row>
    <row r="1819" spans="2:9" x14ac:dyDescent="0.2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26680</v>
      </c>
      <c r="I1819" s="1">
        <f>+Territorio[[#This Row],[id]]</f>
        <v>1809</v>
      </c>
    </row>
    <row r="1820" spans="2:9" x14ac:dyDescent="0.2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26681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26682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26683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26684</v>
      </c>
      <c r="I1823" s="1">
        <f>+Territorio[[#This Row],[id]]</f>
        <v>1813</v>
      </c>
    </row>
    <row r="1824" spans="2:9" x14ac:dyDescent="0.2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26685</v>
      </c>
      <c r="I1824" s="1">
        <f>+Territorio[[#This Row],[id]]</f>
        <v>1814</v>
      </c>
    </row>
    <row r="1825" spans="2:9" x14ac:dyDescent="0.2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26686</v>
      </c>
      <c r="I1825" s="1">
        <f>+Territorio[[#This Row],[id]]</f>
        <v>1815</v>
      </c>
    </row>
    <row r="1826" spans="2:9" x14ac:dyDescent="0.2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26687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26688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26689</v>
      </c>
      <c r="I1828" s="1">
        <f>+Territorio[[#This Row],[id]]</f>
        <v>1818</v>
      </c>
    </row>
    <row r="1829" spans="2:9" x14ac:dyDescent="0.2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26690</v>
      </c>
      <c r="I1829" s="1">
        <f>+Territorio[[#This Row],[id]]</f>
        <v>1819</v>
      </c>
    </row>
    <row r="1830" spans="2:9" x14ac:dyDescent="0.2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26691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26692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26693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26694</v>
      </c>
      <c r="I1833" s="1">
        <f>+Territorio[[#This Row],[id]]</f>
        <v>1823</v>
      </c>
    </row>
    <row r="1834" spans="2:9" x14ac:dyDescent="0.2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26695</v>
      </c>
      <c r="I1834" s="1">
        <f>+Territorio[[#This Row],[id]]</f>
        <v>1824</v>
      </c>
    </row>
    <row r="1835" spans="2:9" x14ac:dyDescent="0.2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26696</v>
      </c>
      <c r="I1835" s="1">
        <f>+Territorio[[#This Row],[id]]</f>
        <v>1825</v>
      </c>
    </row>
    <row r="1836" spans="2:9" x14ac:dyDescent="0.2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26697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26698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26699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26700</v>
      </c>
      <c r="I1839" s="1">
        <f>+Territorio[[#This Row],[id]]</f>
        <v>1829</v>
      </c>
    </row>
    <row r="1840" spans="2:9" x14ac:dyDescent="0.2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26701</v>
      </c>
      <c r="I1840" s="1">
        <f>+Territorio[[#This Row],[id]]</f>
        <v>1830</v>
      </c>
    </row>
    <row r="1841" spans="2:9" x14ac:dyDescent="0.2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26702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26703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26704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26705</v>
      </c>
      <c r="I1844" s="1">
        <f>+Territorio[[#This Row],[id]]</f>
        <v>1834</v>
      </c>
    </row>
    <row r="1845" spans="2:9" x14ac:dyDescent="0.2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26706</v>
      </c>
      <c r="I1845" s="1">
        <f>+Territorio[[#This Row],[id]]</f>
        <v>1835</v>
      </c>
    </row>
    <row r="1846" spans="2:9" x14ac:dyDescent="0.2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26707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26708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26709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26710</v>
      </c>
      <c r="I1849" s="1">
        <f>+Territorio[[#This Row],[id]]</f>
        <v>1839</v>
      </c>
    </row>
    <row r="1850" spans="2:9" x14ac:dyDescent="0.2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26711</v>
      </c>
      <c r="I1850" s="1">
        <f>+Territorio[[#This Row],[id]]</f>
        <v>1840</v>
      </c>
    </row>
    <row r="1851" spans="2:9" x14ac:dyDescent="0.2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26712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26713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26714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26715</v>
      </c>
      <c r="I1854" s="1">
        <f>+Territorio[[#This Row],[id]]</f>
        <v>1844</v>
      </c>
    </row>
    <row r="1855" spans="2:9" x14ac:dyDescent="0.2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26716</v>
      </c>
      <c r="I1855" s="1">
        <f>+Territorio[[#This Row],[id]]</f>
        <v>1845</v>
      </c>
    </row>
    <row r="1856" spans="2:9" x14ac:dyDescent="0.2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26717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26718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26719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26720</v>
      </c>
      <c r="I1859" s="1">
        <f>+Territorio[[#This Row],[id]]</f>
        <v>1849</v>
      </c>
    </row>
    <row r="1860" spans="2:9" x14ac:dyDescent="0.2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26721</v>
      </c>
      <c r="I1860" s="1">
        <f>+Territorio[[#This Row],[id]]</f>
        <v>1850</v>
      </c>
    </row>
    <row r="1861" spans="2:9" x14ac:dyDescent="0.2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26722</v>
      </c>
      <c r="I1861" s="1">
        <f>+Territorio[[#This Row],[id]]</f>
        <v>1851</v>
      </c>
    </row>
    <row r="1862" spans="2:9" x14ac:dyDescent="0.2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26723</v>
      </c>
      <c r="I1862" s="1">
        <f>+Territorio[[#This Row],[id]]</f>
        <v>1852</v>
      </c>
    </row>
    <row r="1863" spans="2:9" x14ac:dyDescent="0.2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26724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26725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26726</v>
      </c>
      <c r="I1865" s="1">
        <f>+Territorio[[#This Row],[id]]</f>
        <v>1855</v>
      </c>
    </row>
    <row r="1866" spans="2:9" x14ac:dyDescent="0.2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26727</v>
      </c>
      <c r="I1866" s="1">
        <f>+Territorio[[#This Row],[id]]</f>
        <v>1856</v>
      </c>
    </row>
    <row r="1867" spans="2:9" x14ac:dyDescent="0.2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26728</v>
      </c>
      <c r="I1867" s="1">
        <f>+Territorio[[#This Row],[id]]</f>
        <v>1857</v>
      </c>
    </row>
    <row r="1868" spans="2:9" x14ac:dyDescent="0.2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26729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26730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26731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26732</v>
      </c>
      <c r="I1871" s="1">
        <f>+Territorio[[#This Row],[id]]</f>
        <v>1861</v>
      </c>
    </row>
    <row r="1872" spans="2:9" x14ac:dyDescent="0.2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26733</v>
      </c>
      <c r="I1872" s="1">
        <f>+Territorio[[#This Row],[id]]</f>
        <v>1862</v>
      </c>
    </row>
    <row r="1873" spans="2:9" x14ac:dyDescent="0.2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26734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26735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26736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26737</v>
      </c>
      <c r="I1876" s="1">
        <f>+Territorio[[#This Row],[id]]</f>
        <v>1866</v>
      </c>
    </row>
    <row r="1877" spans="2:9" x14ac:dyDescent="0.2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26738</v>
      </c>
      <c r="I1877" s="1">
        <f>+Territorio[[#This Row],[id]]</f>
        <v>1867</v>
      </c>
    </row>
    <row r="1878" spans="2:9" x14ac:dyDescent="0.2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26739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26740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26741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26742</v>
      </c>
      <c r="I1881" s="1">
        <f>+Territorio[[#This Row],[id]]</f>
        <v>1871</v>
      </c>
    </row>
    <row r="1882" spans="2:9" x14ac:dyDescent="0.2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26743</v>
      </c>
      <c r="I1882" s="1">
        <f>+Territorio[[#This Row],[id]]</f>
        <v>1872</v>
      </c>
    </row>
    <row r="1883" spans="2:9" x14ac:dyDescent="0.2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26744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26745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26746</v>
      </c>
      <c r="I1885" s="1">
        <f>+Territorio[[#This Row],[id]]</f>
        <v>1875</v>
      </c>
    </row>
    <row r="1886" spans="2:9" x14ac:dyDescent="0.2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26747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26748</v>
      </c>
      <c r="I1887" s="1">
        <f>+Territorio[[#This Row],[id]]</f>
        <v>1877</v>
      </c>
    </row>
    <row r="1888" spans="2:9" x14ac:dyDescent="0.2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26749</v>
      </c>
      <c r="I1888" s="1">
        <f>+Territorio[[#This Row],[id]]</f>
        <v>1878</v>
      </c>
    </row>
    <row r="1889" spans="2:9" x14ac:dyDescent="0.2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26750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26751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26752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26753</v>
      </c>
      <c r="I1892" s="1">
        <f>+Territorio[[#This Row],[id]]</f>
        <v>1882</v>
      </c>
    </row>
    <row r="1893" spans="2:9" x14ac:dyDescent="0.2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26754</v>
      </c>
      <c r="I1893" s="1">
        <f>+Territorio[[#This Row],[id]]</f>
        <v>1883</v>
      </c>
    </row>
    <row r="1894" spans="2:9" x14ac:dyDescent="0.2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26755</v>
      </c>
      <c r="I1894" s="1">
        <f>+Territorio[[#This Row],[id]]</f>
        <v>1884</v>
      </c>
    </row>
    <row r="1895" spans="2:9" x14ac:dyDescent="0.2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26756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26757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26758</v>
      </c>
      <c r="I1897" s="1">
        <f>+Territorio[[#This Row],[id]]</f>
        <v>1887</v>
      </c>
    </row>
    <row r="1898" spans="2:9" x14ac:dyDescent="0.2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26759</v>
      </c>
      <c r="I1898" s="1">
        <f>+Territorio[[#This Row],[id]]</f>
        <v>1888</v>
      </c>
    </row>
    <row r="1899" spans="2:9" x14ac:dyDescent="0.2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26760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26761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26762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26763</v>
      </c>
      <c r="I1902" s="1">
        <f>+Territorio[[#This Row],[id]]</f>
        <v>1892</v>
      </c>
    </row>
    <row r="1903" spans="2:9" x14ac:dyDescent="0.2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26764</v>
      </c>
      <c r="I1903" s="1">
        <f>+Territorio[[#This Row],[id]]</f>
        <v>1893</v>
      </c>
    </row>
    <row r="1904" spans="2:9" x14ac:dyDescent="0.2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26765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26766</v>
      </c>
      <c r="I1905" s="1">
        <f>+Territorio[[#This Row],[id]]</f>
        <v>1895</v>
      </c>
    </row>
    <row r="1906" spans="2:9" x14ac:dyDescent="0.2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26767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26768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26769</v>
      </c>
      <c r="I1908" s="1">
        <f>+Territorio[[#This Row],[id]]</f>
        <v>1898</v>
      </c>
    </row>
    <row r="1909" spans="2:9" x14ac:dyDescent="0.2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26770</v>
      </c>
      <c r="I1909" s="1">
        <f>+Territorio[[#This Row],[id]]</f>
        <v>1899</v>
      </c>
    </row>
    <row r="1910" spans="2:9" x14ac:dyDescent="0.2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26771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26772</v>
      </c>
      <c r="I1911" s="1">
        <f>+Territorio[[#This Row],[id]]</f>
        <v>1901</v>
      </c>
    </row>
    <row r="1912" spans="2:9" x14ac:dyDescent="0.2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26773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26774</v>
      </c>
      <c r="I1913" s="1">
        <f>+Territorio[[#This Row],[id]]</f>
        <v>1903</v>
      </c>
    </row>
    <row r="1914" spans="2:9" x14ac:dyDescent="0.2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26775</v>
      </c>
      <c r="I1914" s="1">
        <f>+Territorio[[#This Row],[id]]</f>
        <v>1904</v>
      </c>
    </row>
    <row r="1915" spans="2:9" x14ac:dyDescent="0.2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26776</v>
      </c>
      <c r="I1915" s="1">
        <f>+Territorio[[#This Row],[id]]</f>
        <v>1905</v>
      </c>
    </row>
    <row r="1916" spans="2:9" x14ac:dyDescent="0.2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26777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26778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26779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26780</v>
      </c>
      <c r="I1919" s="1">
        <f>+Territorio[[#This Row],[id]]</f>
        <v>1909</v>
      </c>
    </row>
    <row r="1920" spans="2:9" x14ac:dyDescent="0.2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26781</v>
      </c>
      <c r="I1920" s="1">
        <f>+Territorio[[#This Row],[id]]</f>
        <v>1910</v>
      </c>
    </row>
    <row r="1921" spans="2:9" x14ac:dyDescent="0.2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26782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26783</v>
      </c>
      <c r="I1922" s="1">
        <f>+Territorio[[#This Row],[id]]</f>
        <v>1912</v>
      </c>
    </row>
    <row r="1923" spans="2:9" x14ac:dyDescent="0.2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26784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26785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26786</v>
      </c>
      <c r="I1925" s="1">
        <f>+Territorio[[#This Row],[id]]</f>
        <v>1915</v>
      </c>
    </row>
    <row r="1926" spans="2:9" x14ac:dyDescent="0.2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26787</v>
      </c>
      <c r="I1926" s="1">
        <f>+Territorio[[#This Row],[id]]</f>
        <v>1916</v>
      </c>
    </row>
    <row r="1927" spans="2:9" x14ac:dyDescent="0.2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26788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26789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26790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26791</v>
      </c>
      <c r="I1930" s="1">
        <f>+Territorio[[#This Row],[id]]</f>
        <v>1920</v>
      </c>
    </row>
    <row r="1931" spans="2:9" x14ac:dyDescent="0.2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26792</v>
      </c>
      <c r="I1931" s="1">
        <f>+Territorio[[#This Row],[id]]</f>
        <v>1921</v>
      </c>
    </row>
    <row r="1932" spans="2:9" x14ac:dyDescent="0.2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26793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26794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26795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26796</v>
      </c>
      <c r="I1935" s="1">
        <f>+Territorio[[#This Row],[id]]</f>
        <v>1925</v>
      </c>
    </row>
    <row r="1936" spans="2:9" x14ac:dyDescent="0.2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26797</v>
      </c>
      <c r="I1936" s="1">
        <f>+Territorio[[#This Row],[id]]</f>
        <v>1926</v>
      </c>
    </row>
    <row r="1937" spans="2:9" x14ac:dyDescent="0.2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26798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26799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26800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26801</v>
      </c>
      <c r="I1940" s="1">
        <f>+Territorio[[#This Row],[id]]</f>
        <v>1930</v>
      </c>
    </row>
    <row r="1941" spans="2:9" x14ac:dyDescent="0.2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26802</v>
      </c>
      <c r="I1941" s="1">
        <f>+Territorio[[#This Row],[id]]</f>
        <v>1931</v>
      </c>
    </row>
    <row r="1942" spans="2:9" x14ac:dyDescent="0.2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26803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26804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26805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26806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26807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26808</v>
      </c>
      <c r="I1947" s="1">
        <f>+Territorio[[#This Row],[id]]</f>
        <v>1937</v>
      </c>
    </row>
    <row r="1948" spans="2:9" x14ac:dyDescent="0.2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26809</v>
      </c>
      <c r="I1948" s="1">
        <f>+Territorio[[#This Row],[id]]</f>
        <v>1938</v>
      </c>
    </row>
    <row r="1949" spans="2:9" x14ac:dyDescent="0.2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26810</v>
      </c>
      <c r="I1949" s="1">
        <f>+Territorio[[#This Row],[id]]</f>
        <v>1939</v>
      </c>
    </row>
    <row r="1950" spans="2:9" x14ac:dyDescent="0.2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26811</v>
      </c>
      <c r="I1950" s="1">
        <f>+Territorio[[#This Row],[id]]</f>
        <v>1940</v>
      </c>
    </row>
    <row r="1951" spans="2:9" x14ac:dyDescent="0.2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26812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26813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26814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26815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26816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26817</v>
      </c>
      <c r="I1956" s="1">
        <f>+Territorio[[#This Row],[id]]</f>
        <v>1946</v>
      </c>
    </row>
    <row r="1957" spans="2:9" x14ac:dyDescent="0.2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26818</v>
      </c>
      <c r="I1957" s="1">
        <f>+Territorio[[#This Row],[id]]</f>
        <v>1947</v>
      </c>
    </row>
    <row r="1958" spans="2:9" x14ac:dyDescent="0.2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26819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26820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26821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26822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26823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26824</v>
      </c>
      <c r="I1963" s="1">
        <f>+Territorio[[#This Row],[id]]</f>
        <v>1953</v>
      </c>
    </row>
    <row r="1964" spans="2:9" x14ac:dyDescent="0.2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26825</v>
      </c>
      <c r="I1964" s="1">
        <f>+Territorio[[#This Row],[id]]</f>
        <v>1954</v>
      </c>
    </row>
    <row r="1965" spans="2:9" x14ac:dyDescent="0.2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26826</v>
      </c>
      <c r="I1965" s="1">
        <f>+Territorio[[#This Row],[id]]</f>
        <v>1955</v>
      </c>
    </row>
    <row r="1966" spans="2:9" x14ac:dyDescent="0.2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26827</v>
      </c>
      <c r="I1966" s="1">
        <f>+Territorio[[#This Row],[id]]</f>
        <v>1956</v>
      </c>
    </row>
    <row r="1967" spans="2:9" x14ac:dyDescent="0.2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26828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26829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26830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26831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26832</v>
      </c>
      <c r="I1971" s="1">
        <f>+Territorio[[#This Row],[id]]</f>
        <v>1961</v>
      </c>
    </row>
    <row r="1972" spans="2:9" x14ac:dyDescent="0.2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26833</v>
      </c>
      <c r="I1972" s="1">
        <f>+Territorio[[#This Row],[id]]</f>
        <v>1962</v>
      </c>
    </row>
    <row r="1973" spans="2:9" x14ac:dyDescent="0.2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26834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26835</v>
      </c>
      <c r="I1974" s="1">
        <f>+Territorio[[#This Row],[id]]</f>
        <v>1964</v>
      </c>
    </row>
    <row r="1975" spans="2:9" x14ac:dyDescent="0.2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26836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26837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26838</v>
      </c>
      <c r="I1977" s="1">
        <f>+Territorio[[#This Row],[id]]</f>
        <v>1967</v>
      </c>
    </row>
    <row r="1978" spans="2:9" x14ac:dyDescent="0.2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26839</v>
      </c>
      <c r="I1978" s="1">
        <f>+Territorio[[#This Row],[id]]</f>
        <v>1968</v>
      </c>
    </row>
    <row r="1979" spans="2:9" x14ac:dyDescent="0.2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26840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26841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26842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26843</v>
      </c>
      <c r="I1982" s="1">
        <f>+Territorio[[#This Row],[id]]</f>
        <v>1972</v>
      </c>
    </row>
    <row r="1983" spans="2:9" x14ac:dyDescent="0.2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26844</v>
      </c>
      <c r="I1983" s="1">
        <f>+Territorio[[#This Row],[id]]</f>
        <v>1973</v>
      </c>
    </row>
    <row r="1984" spans="2:9" x14ac:dyDescent="0.2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26845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26846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26847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26848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26849</v>
      </c>
      <c r="I1988" s="1">
        <f>+Territorio[[#This Row],[id]]</f>
        <v>1978</v>
      </c>
    </row>
    <row r="1989" spans="2:9" x14ac:dyDescent="0.2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26850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26851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26852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26853</v>
      </c>
      <c r="I1992" s="1">
        <f>+Territorio[[#This Row],[id]]</f>
        <v>1982</v>
      </c>
    </row>
    <row r="1993" spans="2:9" x14ac:dyDescent="0.2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26854</v>
      </c>
      <c r="I1993" s="1">
        <f>+Territorio[[#This Row],[id]]</f>
        <v>1983</v>
      </c>
    </row>
    <row r="1994" spans="2:9" x14ac:dyDescent="0.2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26855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26856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26857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26858</v>
      </c>
      <c r="I1997" s="1">
        <f>+Territorio[[#This Row],[id]]</f>
        <v>1987</v>
      </c>
    </row>
    <row r="1998" spans="2:9" x14ac:dyDescent="0.2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26859</v>
      </c>
      <c r="I1998" s="1">
        <f>+Territorio[[#This Row],[id]]</f>
        <v>1988</v>
      </c>
    </row>
    <row r="1999" spans="2:9" x14ac:dyDescent="0.2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26860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26861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26862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26863</v>
      </c>
      <c r="I2002" s="1">
        <f>+Territorio[[#This Row],[id]]</f>
        <v>1992</v>
      </c>
    </row>
    <row r="2003" spans="2:9" x14ac:dyDescent="0.2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26864</v>
      </c>
      <c r="I2003" s="1">
        <f>+Territorio[[#This Row],[id]]</f>
        <v>1993</v>
      </c>
    </row>
    <row r="2004" spans="2:9" x14ac:dyDescent="0.2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26865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26866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26867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26868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26869</v>
      </c>
      <c r="I2008" s="1">
        <f>+Territorio[[#This Row],[id]]</f>
        <v>1998</v>
      </c>
    </row>
    <row r="2009" spans="2:9" x14ac:dyDescent="0.2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26870</v>
      </c>
      <c r="I2009" s="1">
        <f>+Territorio[[#This Row],[id]]</f>
        <v>1999</v>
      </c>
    </row>
    <row r="2010" spans="2:9" x14ac:dyDescent="0.2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26871</v>
      </c>
      <c r="I2010" s="1">
        <f>+Territorio[[#This Row],[id]]</f>
        <v>2000</v>
      </c>
    </row>
    <row r="2011" spans="2:9" x14ac:dyDescent="0.2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26872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26873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26874</v>
      </c>
      <c r="I2013" s="1">
        <f>+Territorio[[#This Row],[id]]</f>
        <v>2003</v>
      </c>
    </row>
    <row r="2014" spans="2:9" x14ac:dyDescent="0.2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26875</v>
      </c>
      <c r="I2014" s="1">
        <f>+Territorio[[#This Row],[id]]</f>
        <v>2004</v>
      </c>
    </row>
    <row r="2015" spans="2:9" x14ac:dyDescent="0.2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26876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26877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26878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26879</v>
      </c>
      <c r="I2018" s="1">
        <f>+Territorio[[#This Row],[id]]</f>
        <v>2008</v>
      </c>
    </row>
    <row r="2019" spans="2:9" x14ac:dyDescent="0.2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26880</v>
      </c>
      <c r="I2019" s="1">
        <f>+Territorio[[#This Row],[id]]</f>
        <v>2009</v>
      </c>
    </row>
    <row r="2020" spans="2:9" x14ac:dyDescent="0.2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26881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26882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26883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26884</v>
      </c>
      <c r="I2023" s="1">
        <f>+Territorio[[#This Row],[id]]</f>
        <v>2013</v>
      </c>
    </row>
    <row r="2024" spans="2:9" x14ac:dyDescent="0.2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26885</v>
      </c>
      <c r="I2024" s="1">
        <f>+Territorio[[#This Row],[id]]</f>
        <v>2014</v>
      </c>
    </row>
    <row r="2025" spans="2:9" x14ac:dyDescent="0.2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26886</v>
      </c>
      <c r="I2025" s="1">
        <f>+Territorio[[#This Row],[id]]</f>
        <v>2015</v>
      </c>
    </row>
    <row r="2026" spans="2:9" x14ac:dyDescent="0.2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26887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26888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26889</v>
      </c>
      <c r="I2028" s="1">
        <f>+Territorio[[#This Row],[id]]</f>
        <v>2018</v>
      </c>
    </row>
    <row r="2029" spans="2:9" x14ac:dyDescent="0.2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26890</v>
      </c>
      <c r="I2029" s="1">
        <f>+Territorio[[#This Row],[id]]</f>
        <v>2019</v>
      </c>
    </row>
    <row r="2030" spans="2:9" x14ac:dyDescent="0.2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26891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26892</v>
      </c>
      <c r="I2031" s="1">
        <f>+Territorio[[#This Row],[id]]</f>
        <v>2021</v>
      </c>
    </row>
    <row r="2032" spans="2:9" x14ac:dyDescent="0.2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26893</v>
      </c>
      <c r="I2032" s="1">
        <f>+Territorio[[#This Row],[id]]</f>
        <v>2022</v>
      </c>
    </row>
    <row r="2033" spans="2:9" x14ac:dyDescent="0.2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26894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26895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26896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26897</v>
      </c>
      <c r="I2036" s="1">
        <f>+Territorio[[#This Row],[id]]</f>
        <v>2026</v>
      </c>
    </row>
    <row r="2037" spans="2:9" x14ac:dyDescent="0.2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26898</v>
      </c>
      <c r="I2037" s="1">
        <f>+Territorio[[#This Row],[id]]</f>
        <v>2027</v>
      </c>
    </row>
    <row r="2038" spans="2:9" x14ac:dyDescent="0.2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26899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26900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26901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26902</v>
      </c>
      <c r="I2041" s="1">
        <f>+Territorio[[#This Row],[id]]</f>
        <v>2031</v>
      </c>
    </row>
    <row r="2042" spans="2:9" x14ac:dyDescent="0.2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26903</v>
      </c>
      <c r="I2042" s="1">
        <f>+Territorio[[#This Row],[id]]</f>
        <v>2032</v>
      </c>
    </row>
    <row r="2043" spans="2:9" x14ac:dyDescent="0.2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26904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26905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26906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26907</v>
      </c>
      <c r="I2046" s="1">
        <f>+Territorio[[#This Row],[id]]</f>
        <v>2036</v>
      </c>
    </row>
    <row r="2047" spans="2:9" x14ac:dyDescent="0.2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26908</v>
      </c>
      <c r="I2047" s="1">
        <f>+Territorio[[#This Row],[id]]</f>
        <v>2037</v>
      </c>
    </row>
    <row r="2048" spans="2:9" x14ac:dyDescent="0.2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26909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26910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26911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26912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26913</v>
      </c>
      <c r="I2052" s="1">
        <f>+Territorio[[#This Row],[id]]</f>
        <v>2042</v>
      </c>
    </row>
    <row r="2053" spans="2:9" x14ac:dyDescent="0.2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26914</v>
      </c>
      <c r="I2053" s="1">
        <f>+Territorio[[#This Row],[id]]</f>
        <v>2043</v>
      </c>
    </row>
    <row r="2054" spans="2:9" x14ac:dyDescent="0.2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26915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26916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26917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26918</v>
      </c>
      <c r="I2057" s="1">
        <f>+Territorio[[#This Row],[id]]</f>
        <v>2047</v>
      </c>
    </row>
    <row r="2058" spans="2:9" x14ac:dyDescent="0.2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26919</v>
      </c>
      <c r="I2058" s="1">
        <f>+Territorio[[#This Row],[id]]</f>
        <v>2048</v>
      </c>
    </row>
    <row r="2059" spans="2:9" x14ac:dyDescent="0.2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26920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26921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26922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26923</v>
      </c>
      <c r="I2062" s="1">
        <f>+Territorio[[#This Row],[id]]</f>
        <v>2052</v>
      </c>
    </row>
    <row r="2063" spans="2:9" x14ac:dyDescent="0.2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26924</v>
      </c>
      <c r="I2063" s="1">
        <f>+Territorio[[#This Row],[id]]</f>
        <v>2053</v>
      </c>
    </row>
    <row r="2064" spans="2:9" x14ac:dyDescent="0.2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26925</v>
      </c>
      <c r="I2064" s="1">
        <f>+Territorio[[#This Row],[id]]</f>
        <v>2054</v>
      </c>
    </row>
    <row r="2065" spans="2:9" x14ac:dyDescent="0.2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26926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26927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26928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26929</v>
      </c>
      <c r="I2068" s="1">
        <f>+Territorio[[#This Row],[id]]</f>
        <v>2058</v>
      </c>
    </row>
    <row r="2069" spans="2:9" x14ac:dyDescent="0.2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26930</v>
      </c>
      <c r="I2069" s="1">
        <f>+Territorio[[#This Row],[id]]</f>
        <v>2059</v>
      </c>
    </row>
    <row r="2070" spans="2:9" x14ac:dyDescent="0.2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26931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26932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26933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26934</v>
      </c>
      <c r="I2073" s="1">
        <f>+Territorio[[#This Row],[id]]</f>
        <v>2063</v>
      </c>
    </row>
    <row r="2074" spans="2:9" x14ac:dyDescent="0.2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26935</v>
      </c>
      <c r="I2074" s="1">
        <f>+Territorio[[#This Row],[id]]</f>
        <v>2064</v>
      </c>
    </row>
    <row r="2075" spans="2:9" x14ac:dyDescent="0.2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26936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26937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26938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26939</v>
      </c>
      <c r="I2078" s="1">
        <f>+Territorio[[#This Row],[id]]</f>
        <v>2068</v>
      </c>
    </row>
    <row r="2079" spans="2:9" x14ac:dyDescent="0.2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26940</v>
      </c>
      <c r="I2079" s="1">
        <f>+Territorio[[#This Row],[id]]</f>
        <v>2069</v>
      </c>
    </row>
    <row r="2080" spans="2:9" x14ac:dyDescent="0.2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26941</v>
      </c>
      <c r="I2080" s="1">
        <f>+Territorio[[#This Row],[id]]</f>
        <v>2070</v>
      </c>
    </row>
    <row r="2081" spans="2:9" x14ac:dyDescent="0.2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26942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26943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26944</v>
      </c>
      <c r="I2083" s="1">
        <f>+Territorio[[#This Row],[id]]</f>
        <v>2073</v>
      </c>
    </row>
    <row r="2084" spans="2:9" x14ac:dyDescent="0.2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26945</v>
      </c>
      <c r="I2084" s="1">
        <f>+Territorio[[#This Row],[id]]</f>
        <v>2074</v>
      </c>
    </row>
    <row r="2085" spans="2:9" x14ac:dyDescent="0.2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26946</v>
      </c>
      <c r="I2085" s="1">
        <f>+Territorio[[#This Row],[id]]</f>
        <v>2075</v>
      </c>
    </row>
    <row r="2086" spans="2:9" x14ac:dyDescent="0.2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26947</v>
      </c>
      <c r="I2086" s="1">
        <f>+Territorio[[#This Row],[id]]</f>
        <v>2076</v>
      </c>
    </row>
    <row r="2087" spans="2:9" x14ac:dyDescent="0.2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26948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26949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26950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26951</v>
      </c>
      <c r="I2090" s="1">
        <f>+Territorio[[#This Row],[id]]</f>
        <v>2080</v>
      </c>
    </row>
    <row r="2091" spans="2:9" x14ac:dyDescent="0.2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26952</v>
      </c>
      <c r="I2091" s="1">
        <f>+Territorio[[#This Row],[id]]</f>
        <v>2081</v>
      </c>
    </row>
    <row r="2092" spans="2:9" x14ac:dyDescent="0.2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26953</v>
      </c>
      <c r="I2092" s="1">
        <f>+Territorio[[#This Row],[id]]</f>
        <v>2082</v>
      </c>
    </row>
    <row r="2093" spans="2:9" x14ac:dyDescent="0.2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26954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26955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26956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26957</v>
      </c>
      <c r="I2096" s="1">
        <f>+Territorio[[#This Row],[id]]</f>
        <v>2086</v>
      </c>
    </row>
    <row r="2097" spans="2:9" x14ac:dyDescent="0.2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26958</v>
      </c>
      <c r="I2097" s="1">
        <f>+Territorio[[#This Row],[id]]</f>
        <v>2087</v>
      </c>
    </row>
    <row r="2098" spans="2:9" x14ac:dyDescent="0.2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26959</v>
      </c>
      <c r="I2098" s="1">
        <f>+Territorio[[#This Row],[id]]</f>
        <v>2088</v>
      </c>
    </row>
    <row r="2099" spans="2:9" x14ac:dyDescent="0.2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26960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26961</v>
      </c>
      <c r="I2100" s="1">
        <f>+Territorio[[#This Row],[id]]</f>
        <v>2090</v>
      </c>
    </row>
    <row r="2101" spans="2:9" x14ac:dyDescent="0.2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26962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26963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26964</v>
      </c>
      <c r="I2103" s="1">
        <f>+Territorio[[#This Row],[id]]</f>
        <v>2093</v>
      </c>
    </row>
    <row r="2104" spans="2:9" x14ac:dyDescent="0.2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26965</v>
      </c>
      <c r="I2104" s="1">
        <f>+Territorio[[#This Row],[id]]</f>
        <v>2094</v>
      </c>
    </row>
    <row r="2105" spans="2:9" x14ac:dyDescent="0.2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26966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26967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26968</v>
      </c>
      <c r="I2107" s="1">
        <f>+Territorio[[#This Row],[id]]</f>
        <v>2097</v>
      </c>
    </row>
    <row r="2108" spans="2:9" x14ac:dyDescent="0.2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26969</v>
      </c>
      <c r="I2108" s="1">
        <f>+Territorio[[#This Row],[id]]</f>
        <v>2098</v>
      </c>
    </row>
    <row r="2109" spans="2:9" x14ac:dyDescent="0.2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26970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26971</v>
      </c>
      <c r="I2110" s="1">
        <f>+Territorio[[#This Row],[id]]</f>
        <v>2100</v>
      </c>
    </row>
    <row r="2111" spans="2:9" x14ac:dyDescent="0.2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26972</v>
      </c>
      <c r="I2111" s="1">
        <f>+Territorio[[#This Row],[id]]</f>
        <v>2101</v>
      </c>
    </row>
    <row r="2112" spans="2:9" x14ac:dyDescent="0.2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26973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26974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26975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26976</v>
      </c>
      <c r="I2115" s="1">
        <f>+Territorio[[#This Row],[id]]</f>
        <v>2105</v>
      </c>
    </row>
    <row r="2116" spans="2:9" x14ac:dyDescent="0.2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26977</v>
      </c>
      <c r="I2116" s="1">
        <f>+Territorio[[#This Row],[id]]</f>
        <v>2106</v>
      </c>
    </row>
    <row r="2117" spans="2:9" x14ac:dyDescent="0.2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26978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26979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26980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26981</v>
      </c>
      <c r="I2120" s="1">
        <f>+Territorio[[#This Row],[id]]</f>
        <v>2110</v>
      </c>
    </row>
    <row r="2121" spans="2:9" x14ac:dyDescent="0.2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26982</v>
      </c>
      <c r="I2121" s="1">
        <f>+Territorio[[#This Row],[id]]</f>
        <v>2111</v>
      </c>
    </row>
    <row r="2122" spans="2:9" x14ac:dyDescent="0.2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26983</v>
      </c>
      <c r="I2122" s="1">
        <f>+Territorio[[#This Row],[id]]</f>
        <v>2112</v>
      </c>
    </row>
    <row r="2123" spans="2:9" x14ac:dyDescent="0.2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26984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26985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26986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26987</v>
      </c>
      <c r="I2126" s="1">
        <f>+Territorio[[#This Row],[id]]</f>
        <v>2116</v>
      </c>
    </row>
    <row r="2127" spans="2:9" x14ac:dyDescent="0.2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26988</v>
      </c>
      <c r="I2127" s="1">
        <f>+Territorio[[#This Row],[id]]</f>
        <v>2117</v>
      </c>
    </row>
    <row r="2128" spans="2:9" x14ac:dyDescent="0.2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26989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26990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26991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26992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26993</v>
      </c>
      <c r="I2132" s="1">
        <f>+Territorio[[#This Row],[id]]</f>
        <v>2122</v>
      </c>
    </row>
    <row r="2133" spans="2:9" x14ac:dyDescent="0.2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26994</v>
      </c>
      <c r="I2133" s="1">
        <f>+Territorio[[#This Row],[id]]</f>
        <v>2123</v>
      </c>
    </row>
    <row r="2134" spans="2:9" x14ac:dyDescent="0.2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26995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26996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26997</v>
      </c>
      <c r="I2136" s="1">
        <f>+Territorio[[#This Row],[id]]</f>
        <v>2126</v>
      </c>
    </row>
    <row r="2137" spans="2:9" x14ac:dyDescent="0.2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26998</v>
      </c>
      <c r="I2137" s="1">
        <f>+Territorio[[#This Row],[id]]</f>
        <v>2127</v>
      </c>
    </row>
    <row r="2138" spans="2:9" x14ac:dyDescent="0.2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26999</v>
      </c>
      <c r="I2138" s="1">
        <f>+Territorio[[#This Row],[id]]</f>
        <v>2128</v>
      </c>
    </row>
    <row r="2139" spans="2:9" x14ac:dyDescent="0.2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27000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27001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27002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27003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27004</v>
      </c>
      <c r="I2143" s="1">
        <f>+Territorio[[#This Row],[id]]</f>
        <v>2133</v>
      </c>
    </row>
    <row r="2144" spans="2:9" x14ac:dyDescent="0.2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27005</v>
      </c>
      <c r="I2144" s="1">
        <f>+Territorio[[#This Row],[id]]</f>
        <v>2134</v>
      </c>
    </row>
    <row r="2145" spans="2:9" x14ac:dyDescent="0.2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27006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27007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27008</v>
      </c>
      <c r="I2147" s="1">
        <f>+Territorio[[#This Row],[id]]</f>
        <v>2137</v>
      </c>
    </row>
    <row r="2148" spans="2:9" x14ac:dyDescent="0.2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27009</v>
      </c>
      <c r="I2148" s="1">
        <f>+Territorio[[#This Row],[id]]</f>
        <v>2138</v>
      </c>
    </row>
    <row r="2149" spans="2:9" x14ac:dyDescent="0.2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27010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27011</v>
      </c>
      <c r="I2150" s="1">
        <f>+Territorio[[#This Row],[id]]</f>
        <v>2140</v>
      </c>
    </row>
    <row r="2151" spans="2:9" x14ac:dyDescent="0.2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27012</v>
      </c>
      <c r="I2151" s="1">
        <f>+Territorio[[#This Row],[id]]</f>
        <v>2141</v>
      </c>
    </row>
    <row r="2152" spans="2:9" x14ac:dyDescent="0.2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27013</v>
      </c>
      <c r="I2152" s="1">
        <f>+Territorio[[#This Row],[id]]</f>
        <v>2142</v>
      </c>
    </row>
    <row r="2153" spans="2:9" x14ac:dyDescent="0.2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27014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27015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27016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27017</v>
      </c>
      <c r="I2156" s="1">
        <f>+Territorio[[#This Row],[id]]</f>
        <v>2146</v>
      </c>
    </row>
    <row r="2157" spans="2:9" x14ac:dyDescent="0.2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27018</v>
      </c>
      <c r="I2157" s="1">
        <f>+Territorio[[#This Row],[id]]</f>
        <v>2147</v>
      </c>
    </row>
    <row r="2158" spans="2:9" x14ac:dyDescent="0.2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27019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27020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27021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27022</v>
      </c>
      <c r="I2161" s="1">
        <f>+Territorio[[#This Row],[id]]</f>
        <v>2151</v>
      </c>
    </row>
    <row r="2162" spans="2:9" x14ac:dyDescent="0.2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27023</v>
      </c>
      <c r="I2162" s="1">
        <f>+Territorio[[#This Row],[id]]</f>
        <v>2152</v>
      </c>
    </row>
    <row r="2163" spans="2:9" x14ac:dyDescent="0.2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27024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27025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27026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27027</v>
      </c>
      <c r="I2166" s="1">
        <f>+Territorio[[#This Row],[id]]</f>
        <v>2156</v>
      </c>
    </row>
    <row r="2167" spans="2:9" x14ac:dyDescent="0.2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27028</v>
      </c>
      <c r="I2167" s="1">
        <f>+Territorio[[#This Row],[id]]</f>
        <v>2157</v>
      </c>
    </row>
    <row r="2168" spans="2:9" x14ac:dyDescent="0.2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27029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27030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27031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27032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27033</v>
      </c>
      <c r="I2172" s="1">
        <f>+Territorio[[#This Row],[id]]</f>
        <v>2162</v>
      </c>
    </row>
    <row r="2173" spans="2:9" x14ac:dyDescent="0.2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27034</v>
      </c>
      <c r="I2173" s="1">
        <f>+Territorio[[#This Row],[id]]</f>
        <v>2163</v>
      </c>
    </row>
    <row r="2174" spans="2:9" x14ac:dyDescent="0.2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27035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27036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27037</v>
      </c>
      <c r="I2176" s="1">
        <f>+Territorio[[#This Row],[id]]</f>
        <v>2166</v>
      </c>
    </row>
    <row r="2177" spans="2:9" x14ac:dyDescent="0.2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27038</v>
      </c>
      <c r="I2177" s="1">
        <f>+Territorio[[#This Row],[id]]</f>
        <v>2167</v>
      </c>
    </row>
    <row r="2178" spans="2:9" x14ac:dyDescent="0.2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27039</v>
      </c>
      <c r="I2178" s="1">
        <f>+Territorio[[#This Row],[id]]</f>
        <v>2168</v>
      </c>
    </row>
    <row r="2179" spans="2:9" x14ac:dyDescent="0.2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27040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27041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27042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27043</v>
      </c>
      <c r="I2182" s="1">
        <f>+Territorio[[#This Row],[id]]</f>
        <v>2172</v>
      </c>
    </row>
    <row r="2183" spans="2:9" x14ac:dyDescent="0.2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27044</v>
      </c>
      <c r="I2183" s="1">
        <f>+Territorio[[#This Row],[id]]</f>
        <v>2173</v>
      </c>
    </row>
    <row r="2184" spans="2:9" x14ac:dyDescent="0.2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27045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27046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27047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27048</v>
      </c>
      <c r="I2187" s="1">
        <f>+Territorio[[#This Row],[id]]</f>
        <v>2177</v>
      </c>
    </row>
    <row r="2188" spans="2:9" x14ac:dyDescent="0.2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27049</v>
      </c>
      <c r="I2188" s="1">
        <f>+Territorio[[#This Row],[id]]</f>
        <v>2178</v>
      </c>
    </row>
    <row r="2189" spans="2:9" x14ac:dyDescent="0.2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27050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27051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27052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27053</v>
      </c>
      <c r="I2192" s="1">
        <f>+Territorio[[#This Row],[id]]</f>
        <v>2182</v>
      </c>
    </row>
    <row r="2193" spans="2:9" x14ac:dyDescent="0.2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27054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27055</v>
      </c>
      <c r="I2194" s="1">
        <f>+Territorio[[#This Row],[id]]</f>
        <v>2184</v>
      </c>
    </row>
    <row r="2195" spans="2:9" x14ac:dyDescent="0.2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27056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27057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27058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27059</v>
      </c>
      <c r="I2198" s="1">
        <f>+Territorio[[#This Row],[id]]</f>
        <v>2188</v>
      </c>
    </row>
    <row r="2199" spans="2:9" x14ac:dyDescent="0.2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27060</v>
      </c>
      <c r="I2199" s="1">
        <f>+Territorio[[#This Row],[id]]</f>
        <v>2189</v>
      </c>
    </row>
    <row r="2200" spans="2:9" x14ac:dyDescent="0.2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27061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27062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27063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27064</v>
      </c>
      <c r="I2203" s="1">
        <f>+Territorio[[#This Row],[id]]</f>
        <v>2193</v>
      </c>
    </row>
    <row r="2204" spans="2:9" x14ac:dyDescent="0.2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27065</v>
      </c>
      <c r="I2204" s="1">
        <f>+Territorio[[#This Row],[id]]</f>
        <v>2194</v>
      </c>
    </row>
    <row r="2205" spans="2:9" x14ac:dyDescent="0.2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27066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27067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27068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27069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27070</v>
      </c>
      <c r="I2209" s="1">
        <f>+Territorio[[#This Row],[id]]</f>
        <v>2199</v>
      </c>
    </row>
    <row r="2210" spans="2:9" x14ac:dyDescent="0.2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27071</v>
      </c>
      <c r="I2210" s="1">
        <f>+Territorio[[#This Row],[id]]</f>
        <v>2200</v>
      </c>
    </row>
    <row r="2211" spans="2:9" x14ac:dyDescent="0.2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27072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27073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27074</v>
      </c>
      <c r="I2213" s="1">
        <f>+Territorio[[#This Row],[id]]</f>
        <v>2203</v>
      </c>
    </row>
    <row r="2214" spans="2:9" x14ac:dyDescent="0.2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27075</v>
      </c>
      <c r="I2214" s="1">
        <f>+Territorio[[#This Row],[id]]</f>
        <v>2204</v>
      </c>
    </row>
    <row r="2215" spans="2:9" x14ac:dyDescent="0.2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27076</v>
      </c>
      <c r="I2215" s="1">
        <f>+Territorio[[#This Row],[id]]</f>
        <v>2205</v>
      </c>
    </row>
    <row r="2216" spans="2:9" x14ac:dyDescent="0.2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27077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27078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27079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27080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27081</v>
      </c>
      <c r="I2220" s="1">
        <f>+Territorio[[#This Row],[id]]</f>
        <v>2210</v>
      </c>
    </row>
    <row r="2221" spans="2:9" x14ac:dyDescent="0.2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27082</v>
      </c>
      <c r="I2221" s="1">
        <f>+Territorio[[#This Row],[id]]</f>
        <v>2211</v>
      </c>
    </row>
    <row r="2222" spans="2:9" x14ac:dyDescent="0.2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27083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27084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27085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27086</v>
      </c>
      <c r="I2225" s="1">
        <f>+Territorio[[#This Row],[id]]</f>
        <v>2215</v>
      </c>
    </row>
    <row r="2226" spans="2:9" x14ac:dyDescent="0.2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27087</v>
      </c>
      <c r="I2226" s="1">
        <f>+Territorio[[#This Row],[id]]</f>
        <v>2216</v>
      </c>
    </row>
    <row r="2227" spans="2:9" x14ac:dyDescent="0.2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27088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27089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27090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27091</v>
      </c>
      <c r="I2230" s="1">
        <f>+Territorio[[#This Row],[id]]</f>
        <v>2220</v>
      </c>
    </row>
    <row r="2231" spans="2:9" x14ac:dyDescent="0.2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27092</v>
      </c>
      <c r="I2231" s="1">
        <f>+Territorio[[#This Row],[id]]</f>
        <v>2221</v>
      </c>
    </row>
    <row r="2232" spans="2:9" x14ac:dyDescent="0.2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27093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27094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27095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27096</v>
      </c>
      <c r="I2235" s="1">
        <f>+Territorio[[#This Row],[id]]</f>
        <v>2225</v>
      </c>
    </row>
    <row r="2236" spans="2:9" x14ac:dyDescent="0.2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27097</v>
      </c>
      <c r="I2236" s="1">
        <f>+Territorio[[#This Row],[id]]</f>
        <v>2226</v>
      </c>
    </row>
    <row r="2237" spans="2:9" x14ac:dyDescent="0.2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27098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27099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27100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27101</v>
      </c>
      <c r="I2240" s="1">
        <f>+Territorio[[#This Row],[id]]</f>
        <v>2230</v>
      </c>
    </row>
    <row r="2241" spans="2:9" x14ac:dyDescent="0.2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27102</v>
      </c>
      <c r="I2241" s="1">
        <f>+Territorio[[#This Row],[id]]</f>
        <v>2231</v>
      </c>
    </row>
    <row r="2242" spans="2:9" x14ac:dyDescent="0.2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27103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27104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27105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27106</v>
      </c>
      <c r="I2245" s="1">
        <f>+Territorio[[#This Row],[id]]</f>
        <v>2235</v>
      </c>
    </row>
    <row r="2246" spans="2:9" x14ac:dyDescent="0.2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27107</v>
      </c>
      <c r="I2246" s="1">
        <f>+Territorio[[#This Row],[id]]</f>
        <v>2236</v>
      </c>
    </row>
    <row r="2247" spans="2:9" x14ac:dyDescent="0.2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27108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27109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27110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27111</v>
      </c>
      <c r="I2250" s="1">
        <f>+Territorio[[#This Row],[id]]</f>
        <v>2240</v>
      </c>
    </row>
    <row r="2251" spans="2:9" x14ac:dyDescent="0.2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27112</v>
      </c>
      <c r="I2251" s="1">
        <f>+Territorio[[#This Row],[id]]</f>
        <v>2241</v>
      </c>
    </row>
    <row r="2252" spans="2:9" x14ac:dyDescent="0.2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27113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27114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27115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27116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27117</v>
      </c>
      <c r="I2256" s="1">
        <f>+Territorio[[#This Row],[id]]</f>
        <v>2246</v>
      </c>
    </row>
    <row r="2257" spans="2:9" x14ac:dyDescent="0.2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27118</v>
      </c>
      <c r="I2257" s="1">
        <f>+Territorio[[#This Row],[id]]</f>
        <v>2247</v>
      </c>
    </row>
    <row r="2258" spans="2:9" x14ac:dyDescent="0.2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27119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27120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27121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27122</v>
      </c>
      <c r="I2261" s="1">
        <f>+Territorio[[#This Row],[id]]</f>
        <v>2251</v>
      </c>
    </row>
    <row r="2262" spans="2:9" x14ac:dyDescent="0.2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27123</v>
      </c>
      <c r="I2262" s="1">
        <f>+Territorio[[#This Row],[id]]</f>
        <v>2252</v>
      </c>
    </row>
    <row r="2263" spans="2:9" x14ac:dyDescent="0.2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27124</v>
      </c>
      <c r="I2263" s="1">
        <f>+Territorio[[#This Row],[id]]</f>
        <v>2253</v>
      </c>
    </row>
    <row r="2264" spans="2:9" x14ac:dyDescent="0.2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27125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27126</v>
      </c>
      <c r="I2265" s="1">
        <f>+Territorio[[#This Row],[id]]</f>
        <v>2255</v>
      </c>
    </row>
    <row r="2266" spans="2:9" x14ac:dyDescent="0.2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27127</v>
      </c>
      <c r="I2266" s="1">
        <f>+Territorio[[#This Row],[id]]</f>
        <v>2256</v>
      </c>
    </row>
    <row r="2267" spans="2:9" x14ac:dyDescent="0.2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27128</v>
      </c>
      <c r="I2267" s="1">
        <f>+Territorio[[#This Row],[id]]</f>
        <v>2257</v>
      </c>
    </row>
    <row r="2268" spans="2:9" x14ac:dyDescent="0.2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27129</v>
      </c>
      <c r="I2268" s="1">
        <f>+Territorio[[#This Row],[id]]</f>
        <v>2258</v>
      </c>
    </row>
    <row r="2269" spans="2:9" x14ac:dyDescent="0.2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27130</v>
      </c>
      <c r="I2269" s="1">
        <f>+Territorio[[#This Row],[id]]</f>
        <v>2259</v>
      </c>
    </row>
    <row r="2270" spans="2:9" x14ac:dyDescent="0.2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27131</v>
      </c>
      <c r="I2270" s="1">
        <f>+Territorio[[#This Row],[id]]</f>
        <v>2260</v>
      </c>
    </row>
    <row r="2271" spans="2:9" x14ac:dyDescent="0.2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27132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27133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27134</v>
      </c>
      <c r="I2273" s="1">
        <f>+Territorio[[#This Row],[id]]</f>
        <v>2263</v>
      </c>
    </row>
    <row r="2274" spans="2:9" x14ac:dyDescent="0.2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27135</v>
      </c>
      <c r="I2274" s="1">
        <f>+Territorio[[#This Row],[id]]</f>
        <v>2264</v>
      </c>
    </row>
    <row r="2275" spans="2:9" x14ac:dyDescent="0.2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27136</v>
      </c>
      <c r="I2275" s="1">
        <f>+Territorio[[#This Row],[id]]</f>
        <v>2265</v>
      </c>
    </row>
    <row r="2276" spans="2:9" x14ac:dyDescent="0.2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27137</v>
      </c>
      <c r="I2276" s="1">
        <f>+Territorio[[#This Row],[id]]</f>
        <v>2266</v>
      </c>
    </row>
    <row r="2277" spans="2:9" x14ac:dyDescent="0.2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27138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27139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27140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27141</v>
      </c>
      <c r="I2280" s="1">
        <f>+Territorio[[#This Row],[id]]</f>
        <v>2270</v>
      </c>
    </row>
    <row r="2281" spans="2:9" x14ac:dyDescent="0.2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27142</v>
      </c>
      <c r="I2281" s="1">
        <f>+Territorio[[#This Row],[id]]</f>
        <v>2271</v>
      </c>
    </row>
    <row r="2282" spans="2:9" x14ac:dyDescent="0.2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27143</v>
      </c>
      <c r="I2282" s="1">
        <f>+Territorio[[#This Row],[id]]</f>
        <v>2272</v>
      </c>
    </row>
    <row r="2283" spans="2:9" x14ac:dyDescent="0.2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27144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27145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27146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27147</v>
      </c>
      <c r="I2286" s="1">
        <f>+Territorio[[#This Row],[id]]</f>
        <v>2276</v>
      </c>
    </row>
    <row r="2287" spans="2:9" x14ac:dyDescent="0.2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27148</v>
      </c>
      <c r="I2287" s="1">
        <f>+Territorio[[#This Row],[id]]</f>
        <v>2277</v>
      </c>
    </row>
    <row r="2288" spans="2:9" x14ac:dyDescent="0.2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27149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27150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27151</v>
      </c>
      <c r="I2290" s="1">
        <f>+Territorio[[#This Row],[id]]</f>
        <v>2280</v>
      </c>
    </row>
    <row r="2291" spans="2:9" x14ac:dyDescent="0.2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27152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27153</v>
      </c>
      <c r="I2292" s="1">
        <f>+Territorio[[#This Row],[id]]</f>
        <v>2282</v>
      </c>
    </row>
    <row r="2293" spans="2:9" x14ac:dyDescent="0.2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27154</v>
      </c>
      <c r="I2293" s="1">
        <f>+Territorio[[#This Row],[id]]</f>
        <v>2283</v>
      </c>
    </row>
    <row r="2294" spans="2:9" x14ac:dyDescent="0.2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27155</v>
      </c>
      <c r="I2294" s="1">
        <f>+Territorio[[#This Row],[id]]</f>
        <v>2284</v>
      </c>
    </row>
    <row r="2295" spans="2:9" x14ac:dyDescent="0.2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27156</v>
      </c>
      <c r="I2295" s="1">
        <f>+Territorio[[#This Row],[id]]</f>
        <v>2285</v>
      </c>
    </row>
    <row r="2296" spans="2:9" x14ac:dyDescent="0.2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27157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27158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27159</v>
      </c>
      <c r="I2298" s="1">
        <f>+Territorio[[#This Row],[id]]</f>
        <v>2288</v>
      </c>
    </row>
    <row r="2299" spans="2:9" x14ac:dyDescent="0.2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27160</v>
      </c>
      <c r="I2299" s="1">
        <f>+Territorio[[#This Row],[id]]</f>
        <v>2289</v>
      </c>
    </row>
    <row r="2300" spans="2:9" x14ac:dyDescent="0.2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27161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27162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27163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27164</v>
      </c>
      <c r="I2303" s="1">
        <f>+Territorio[[#This Row],[id]]</f>
        <v>2293</v>
      </c>
    </row>
    <row r="2304" spans="2:9" x14ac:dyDescent="0.2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27165</v>
      </c>
      <c r="I2304" s="1">
        <f>+Territorio[[#This Row],[id]]</f>
        <v>2294</v>
      </c>
    </row>
    <row r="2305" spans="2:9" x14ac:dyDescent="0.2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27166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27167</v>
      </c>
      <c r="I2306" s="1">
        <f>+Territorio[[#This Row],[id]]</f>
        <v>2296</v>
      </c>
    </row>
    <row r="2307" spans="2:9" x14ac:dyDescent="0.2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27168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27169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27170</v>
      </c>
      <c r="I2309" s="1">
        <f>+Territorio[[#This Row],[id]]</f>
        <v>2299</v>
      </c>
    </row>
    <row r="2310" spans="2:9" x14ac:dyDescent="0.2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27171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27172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27173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27174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27175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27176</v>
      </c>
      <c r="I2315" s="1">
        <f>+Territorio[[#This Row],[id]]</f>
        <v>2305</v>
      </c>
    </row>
    <row r="2316" spans="2:9" x14ac:dyDescent="0.2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27177</v>
      </c>
      <c r="I2316" s="1">
        <f>+Territorio[[#This Row],[id]]</f>
        <v>2306</v>
      </c>
    </row>
    <row r="2317" spans="2:9" x14ac:dyDescent="0.2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27178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27179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27180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27181</v>
      </c>
      <c r="I2320" s="1">
        <f>+Territorio[[#This Row],[id]]</f>
        <v>2310</v>
      </c>
    </row>
    <row r="2321" spans="2:9" x14ac:dyDescent="0.2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27182</v>
      </c>
      <c r="I2321" s="1">
        <f>+Territorio[[#This Row],[id]]</f>
        <v>2311</v>
      </c>
    </row>
    <row r="2322" spans="2:9" x14ac:dyDescent="0.2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27183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27184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27185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27186</v>
      </c>
      <c r="I2325" s="1">
        <f>+Territorio[[#This Row],[id]]</f>
        <v>2315</v>
      </c>
    </row>
    <row r="2326" spans="2:9" x14ac:dyDescent="0.2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27187</v>
      </c>
      <c r="I2326" s="1">
        <f>+Territorio[[#This Row],[id]]</f>
        <v>2316</v>
      </c>
    </row>
    <row r="2327" spans="2:9" x14ac:dyDescent="0.2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27188</v>
      </c>
      <c r="I2327" s="1">
        <f>+Territorio[[#This Row],[id]]</f>
        <v>2317</v>
      </c>
    </row>
    <row r="2328" spans="2:9" x14ac:dyDescent="0.2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27189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27190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27191</v>
      </c>
      <c r="I2330" s="1">
        <f>+Territorio[[#This Row],[id]]</f>
        <v>2320</v>
      </c>
    </row>
    <row r="2331" spans="2:9" x14ac:dyDescent="0.2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27192</v>
      </c>
      <c r="I2331" s="1">
        <f>+Territorio[[#This Row],[id]]</f>
        <v>2321</v>
      </c>
    </row>
    <row r="2332" spans="2:9" x14ac:dyDescent="0.2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27193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27194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27195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27196</v>
      </c>
      <c r="I2335" s="1">
        <f>+Territorio[[#This Row],[id]]</f>
        <v>2325</v>
      </c>
    </row>
    <row r="2336" spans="2:9" x14ac:dyDescent="0.2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27197</v>
      </c>
      <c r="I2336" s="1">
        <f>+Territorio[[#This Row],[id]]</f>
        <v>2326</v>
      </c>
    </row>
    <row r="2337" spans="2:9" x14ac:dyDescent="0.2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27198</v>
      </c>
      <c r="I2337" s="1">
        <f>+Territorio[[#This Row],[id]]</f>
        <v>2327</v>
      </c>
    </row>
    <row r="2338" spans="2:9" x14ac:dyDescent="0.2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27199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27200</v>
      </c>
      <c r="I2339" s="1">
        <f>+Territorio[[#This Row],[id]]</f>
        <v>2329</v>
      </c>
    </row>
    <row r="2340" spans="2:9" x14ac:dyDescent="0.2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27201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27202</v>
      </c>
      <c r="I2341" s="1">
        <f>+Territorio[[#This Row],[id]]</f>
        <v>2331</v>
      </c>
    </row>
    <row r="2342" spans="2:9" x14ac:dyDescent="0.2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27203</v>
      </c>
      <c r="I2342" s="1">
        <f>+Territorio[[#This Row],[id]]</f>
        <v>2332</v>
      </c>
    </row>
    <row r="2343" spans="2:9" x14ac:dyDescent="0.2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27204</v>
      </c>
      <c r="I2343" s="1">
        <f>+Territorio[[#This Row],[id]]</f>
        <v>2333</v>
      </c>
    </row>
    <row r="2344" spans="2:9" x14ac:dyDescent="0.2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27205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27206</v>
      </c>
      <c r="I2345" s="1">
        <f>+Territorio[[#This Row],[id]]</f>
        <v>2335</v>
      </c>
    </row>
    <row r="2346" spans="2:9" x14ac:dyDescent="0.2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27207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27208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27209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27210</v>
      </c>
      <c r="I2349" s="1">
        <f>+Territorio[[#This Row],[id]]</f>
        <v>2339</v>
      </c>
    </row>
    <row r="2350" spans="2:9" x14ac:dyDescent="0.2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27211</v>
      </c>
      <c r="I2350" s="1">
        <f>+Territorio[[#This Row],[id]]</f>
        <v>2340</v>
      </c>
    </row>
    <row r="2351" spans="2:9" x14ac:dyDescent="0.2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27212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27213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27214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27215</v>
      </c>
      <c r="I2354" s="1">
        <f>+Territorio[[#This Row],[id]]</f>
        <v>2344</v>
      </c>
    </row>
    <row r="2355" spans="2:9" x14ac:dyDescent="0.2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27216</v>
      </c>
      <c r="I2355" s="1">
        <f>+Territorio[[#This Row],[id]]</f>
        <v>2345</v>
      </c>
    </row>
    <row r="2356" spans="2:9" x14ac:dyDescent="0.2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27217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27218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27219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27220</v>
      </c>
      <c r="I2359" s="1">
        <f>+Territorio[[#This Row],[id]]</f>
        <v>2349</v>
      </c>
    </row>
    <row r="2360" spans="2:9" x14ac:dyDescent="0.2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27221</v>
      </c>
      <c r="I2360" s="1">
        <f>+Territorio[[#This Row],[id]]</f>
        <v>2350</v>
      </c>
    </row>
    <row r="2361" spans="2:9" x14ac:dyDescent="0.2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27222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27223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27224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27225</v>
      </c>
      <c r="I2364" s="1">
        <f>+Territorio[[#This Row],[id]]</f>
        <v>2354</v>
      </c>
    </row>
    <row r="2365" spans="2:9" x14ac:dyDescent="0.2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27226</v>
      </c>
      <c r="I2365" s="1">
        <f>+Territorio[[#This Row],[id]]</f>
        <v>2355</v>
      </c>
    </row>
    <row r="2366" spans="2:9" x14ac:dyDescent="0.2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27227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27228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27229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27230</v>
      </c>
      <c r="I2369" s="1">
        <f>+Territorio[[#This Row],[id]]</f>
        <v>2359</v>
      </c>
    </row>
    <row r="2370" spans="2:9" x14ac:dyDescent="0.2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27231</v>
      </c>
      <c r="I2370" s="1">
        <f>+Territorio[[#This Row],[id]]</f>
        <v>2360</v>
      </c>
    </row>
    <row r="2371" spans="2:9" x14ac:dyDescent="0.2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27232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27233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27234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27235</v>
      </c>
      <c r="I2374" s="1">
        <f>+Territorio[[#This Row],[id]]</f>
        <v>2364</v>
      </c>
    </row>
    <row r="2375" spans="2:9" x14ac:dyDescent="0.2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27236</v>
      </c>
      <c r="I2375" s="1">
        <f>+Territorio[[#This Row],[id]]</f>
        <v>2365</v>
      </c>
    </row>
    <row r="2376" spans="2:9" x14ac:dyDescent="0.2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27237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27238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27239</v>
      </c>
      <c r="I2378" s="1">
        <f>+Territorio[[#This Row],[id]]</f>
        <v>2368</v>
      </c>
    </row>
    <row r="2379" spans="2:9" x14ac:dyDescent="0.2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27240</v>
      </c>
      <c r="I2379" s="1">
        <f>+Territorio[[#This Row],[id]]</f>
        <v>2369</v>
      </c>
    </row>
    <row r="2380" spans="2:9" x14ac:dyDescent="0.2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27241</v>
      </c>
      <c r="I2380" s="1">
        <f>+Territorio[[#This Row],[id]]</f>
        <v>2370</v>
      </c>
    </row>
    <row r="2381" spans="2:9" x14ac:dyDescent="0.2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27242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27243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27244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27245</v>
      </c>
      <c r="I2384" s="1">
        <f>+Territorio[[#This Row],[id]]</f>
        <v>2374</v>
      </c>
    </row>
    <row r="2385" spans="2:9" x14ac:dyDescent="0.2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27246</v>
      </c>
      <c r="I2385" s="1">
        <f>+Territorio[[#This Row],[id]]</f>
        <v>2375</v>
      </c>
    </row>
    <row r="2386" spans="2:9" x14ac:dyDescent="0.2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27247</v>
      </c>
      <c r="I2386" s="1">
        <f>+Territorio[[#This Row],[id]]</f>
        <v>2376</v>
      </c>
    </row>
    <row r="2387" spans="2:9" x14ac:dyDescent="0.2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27248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27249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27250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27251</v>
      </c>
      <c r="I2390" s="1">
        <f>+Territorio[[#This Row],[id]]</f>
        <v>2380</v>
      </c>
    </row>
    <row r="2391" spans="2:9" x14ac:dyDescent="0.2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27252</v>
      </c>
      <c r="I2391" s="1">
        <f>+Territorio[[#This Row],[id]]</f>
        <v>2381</v>
      </c>
    </row>
    <row r="2392" spans="2:9" x14ac:dyDescent="0.2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27253</v>
      </c>
      <c r="I2392" s="1">
        <f>+Territorio[[#This Row],[id]]</f>
        <v>2382</v>
      </c>
    </row>
    <row r="2393" spans="2:9" x14ac:dyDescent="0.2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27254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27255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27256</v>
      </c>
      <c r="I2395" s="1">
        <f>+Territorio[[#This Row],[id]]</f>
        <v>2385</v>
      </c>
    </row>
    <row r="2396" spans="2:9" x14ac:dyDescent="0.2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27257</v>
      </c>
      <c r="I2396" s="1">
        <f>+Territorio[[#This Row],[id]]</f>
        <v>2386</v>
      </c>
    </row>
    <row r="2397" spans="2:9" x14ac:dyDescent="0.2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27258</v>
      </c>
      <c r="I2397" s="1">
        <f>+Territorio[[#This Row],[id]]</f>
        <v>2387</v>
      </c>
    </row>
    <row r="2398" spans="2:9" x14ac:dyDescent="0.2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27259</v>
      </c>
      <c r="I2398" s="1">
        <f>+Territorio[[#This Row],[id]]</f>
        <v>2388</v>
      </c>
    </row>
    <row r="2399" spans="2:9" x14ac:dyDescent="0.2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27260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27261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27262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27263</v>
      </c>
      <c r="I2402" s="1">
        <f>+Territorio[[#This Row],[id]]</f>
        <v>2392</v>
      </c>
    </row>
    <row r="2403" spans="2:9" x14ac:dyDescent="0.2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27264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27265</v>
      </c>
      <c r="I2404" s="1">
        <f>+Territorio[[#This Row],[id]]</f>
        <v>2394</v>
      </c>
    </row>
    <row r="2405" spans="2:9" x14ac:dyDescent="0.2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27266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27267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27268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27269</v>
      </c>
      <c r="I2408" s="1">
        <f>+Territorio[[#This Row],[id]]</f>
        <v>2398</v>
      </c>
    </row>
    <row r="2409" spans="2:9" x14ac:dyDescent="0.2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27270</v>
      </c>
      <c r="I2409" s="1">
        <f>+Territorio[[#This Row],[id]]</f>
        <v>2399</v>
      </c>
    </row>
    <row r="2410" spans="2:9" x14ac:dyDescent="0.2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27271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27272</v>
      </c>
      <c r="I2411" s="1">
        <f>+Territorio[[#This Row],[id]]</f>
        <v>2401</v>
      </c>
    </row>
    <row r="2412" spans="2:9" x14ac:dyDescent="0.2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27273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27274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27275</v>
      </c>
      <c r="I2414" s="1">
        <f>+Territorio[[#This Row],[id]]</f>
        <v>2404</v>
      </c>
    </row>
    <row r="2415" spans="2:9" x14ac:dyDescent="0.2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27276</v>
      </c>
      <c r="I2415" s="1">
        <f>+Territorio[[#This Row],[id]]</f>
        <v>2405</v>
      </c>
    </row>
    <row r="2416" spans="2:9" x14ac:dyDescent="0.2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27277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27278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27279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27280</v>
      </c>
      <c r="I2419" s="1">
        <f>+Territorio[[#This Row],[id]]</f>
        <v>2409</v>
      </c>
    </row>
    <row r="2420" spans="2:9" x14ac:dyDescent="0.2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27281</v>
      </c>
      <c r="I2420" s="1">
        <f>+Territorio[[#This Row],[id]]</f>
        <v>2410</v>
      </c>
    </row>
    <row r="2421" spans="2:9" x14ac:dyDescent="0.2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27282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27283</v>
      </c>
      <c r="I2422" s="1">
        <f>+Territorio[[#This Row],[id]]</f>
        <v>2412</v>
      </c>
    </row>
    <row r="2423" spans="2:9" x14ac:dyDescent="0.2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27284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27285</v>
      </c>
      <c r="I2424" s="1">
        <f>+Territorio[[#This Row],[id]]</f>
        <v>2414</v>
      </c>
    </row>
    <row r="2425" spans="2:9" x14ac:dyDescent="0.2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27286</v>
      </c>
      <c r="I2425" s="1">
        <f>+Territorio[[#This Row],[id]]</f>
        <v>2415</v>
      </c>
    </row>
    <row r="2426" spans="2:9" x14ac:dyDescent="0.2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27287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27288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27289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27290</v>
      </c>
      <c r="I2429" s="1">
        <f>+Territorio[[#This Row],[id]]</f>
        <v>2419</v>
      </c>
    </row>
    <row r="2430" spans="2:9" x14ac:dyDescent="0.2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27291</v>
      </c>
      <c r="I2430" s="1">
        <f>+Territorio[[#This Row],[id]]</f>
        <v>2420</v>
      </c>
    </row>
    <row r="2431" spans="2:9" x14ac:dyDescent="0.2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27292</v>
      </c>
      <c r="I2431" s="1">
        <f>+Territorio[[#This Row],[id]]</f>
        <v>2421</v>
      </c>
    </row>
    <row r="2432" spans="2:9" x14ac:dyDescent="0.2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27293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27294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27295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27296</v>
      </c>
      <c r="I2435" s="1">
        <f>+Territorio[[#This Row],[id]]</f>
        <v>2425</v>
      </c>
    </row>
    <row r="2436" spans="2:9" x14ac:dyDescent="0.2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27297</v>
      </c>
      <c r="I2436" s="1">
        <f>+Territorio[[#This Row],[id]]</f>
        <v>2426</v>
      </c>
    </row>
    <row r="2437" spans="2:9" x14ac:dyDescent="0.2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27298</v>
      </c>
      <c r="I2437" s="1">
        <f>+Territorio[[#This Row],[id]]</f>
        <v>2427</v>
      </c>
    </row>
    <row r="2438" spans="2:9" x14ac:dyDescent="0.2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27299</v>
      </c>
      <c r="I2438" s="1">
        <f>+Territorio[[#This Row],[id]]</f>
        <v>2428</v>
      </c>
    </row>
    <row r="2439" spans="2:9" x14ac:dyDescent="0.2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27300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27301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27302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27303</v>
      </c>
      <c r="I2442" s="1">
        <f>+Territorio[[#This Row],[id]]</f>
        <v>2432</v>
      </c>
    </row>
    <row r="2443" spans="2:9" x14ac:dyDescent="0.2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27304</v>
      </c>
      <c r="I2443" s="1">
        <f>+Territorio[[#This Row],[id]]</f>
        <v>2433</v>
      </c>
    </row>
    <row r="2444" spans="2:9" x14ac:dyDescent="0.2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27305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27306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27307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27308</v>
      </c>
      <c r="I2447" s="1">
        <f>+Territorio[[#This Row],[id]]</f>
        <v>2437</v>
      </c>
    </row>
    <row r="2448" spans="2:9" x14ac:dyDescent="0.2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27309</v>
      </c>
      <c r="I2448" s="1">
        <f>+Territorio[[#This Row],[id]]</f>
        <v>2438</v>
      </c>
    </row>
    <row r="2449" spans="2:9" x14ac:dyDescent="0.2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27310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27311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27312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27313</v>
      </c>
      <c r="I2452" s="1">
        <f>+Territorio[[#This Row],[id]]</f>
        <v>2442</v>
      </c>
    </row>
    <row r="2453" spans="2:9" x14ac:dyDescent="0.2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27314</v>
      </c>
      <c r="I2453" s="1">
        <f>+Territorio[[#This Row],[id]]</f>
        <v>2443</v>
      </c>
    </row>
    <row r="2454" spans="2:9" x14ac:dyDescent="0.2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27315</v>
      </c>
      <c r="I2454" s="1">
        <f>+Territorio[[#This Row],[id]]</f>
        <v>2444</v>
      </c>
    </row>
    <row r="2455" spans="2:9" x14ac:dyDescent="0.2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27316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27317</v>
      </c>
      <c r="I2456" s="1">
        <f>+Territorio[[#This Row],[id]]</f>
        <v>2446</v>
      </c>
    </row>
    <row r="2457" spans="2:9" x14ac:dyDescent="0.2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27318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27319</v>
      </c>
      <c r="I2458" s="1">
        <f>+Territorio[[#This Row],[id]]</f>
        <v>2448</v>
      </c>
    </row>
    <row r="2459" spans="2:9" x14ac:dyDescent="0.2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27320</v>
      </c>
      <c r="I2459" s="1">
        <f>+Territorio[[#This Row],[id]]</f>
        <v>2449</v>
      </c>
    </row>
    <row r="2460" spans="2:9" x14ac:dyDescent="0.2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27321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27322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27323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27324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27325</v>
      </c>
      <c r="I2464" s="1">
        <f>+Territorio[[#This Row],[id]]</f>
        <v>2454</v>
      </c>
    </row>
    <row r="2465" spans="2:9" x14ac:dyDescent="0.2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27326</v>
      </c>
      <c r="I2465" s="1">
        <f>+Territorio[[#This Row],[id]]</f>
        <v>2455</v>
      </c>
    </row>
    <row r="2466" spans="2:9" x14ac:dyDescent="0.2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27327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27328</v>
      </c>
      <c r="I2467" s="1">
        <f>+Territorio[[#This Row],[id]]</f>
        <v>2457</v>
      </c>
    </row>
    <row r="2468" spans="2:9" x14ac:dyDescent="0.2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27329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27330</v>
      </c>
      <c r="I2469" s="1">
        <f>+Territorio[[#This Row],[id]]</f>
        <v>2459</v>
      </c>
    </row>
    <row r="2470" spans="2:9" x14ac:dyDescent="0.2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27331</v>
      </c>
      <c r="I2470" s="1">
        <f>+Territorio[[#This Row],[id]]</f>
        <v>2460</v>
      </c>
    </row>
    <row r="2471" spans="2:9" x14ac:dyDescent="0.2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27332</v>
      </c>
      <c r="I2471" s="1">
        <f>+Territorio[[#This Row],[id]]</f>
        <v>2461</v>
      </c>
    </row>
    <row r="2472" spans="2:9" x14ac:dyDescent="0.2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27333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27334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27335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27336</v>
      </c>
      <c r="I2475" s="1">
        <f>+Territorio[[#This Row],[id]]</f>
        <v>2465</v>
      </c>
    </row>
    <row r="2476" spans="2:9" x14ac:dyDescent="0.2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27337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27338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27339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27340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27341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27342</v>
      </c>
      <c r="I2481" s="1">
        <f>+Territorio[[#This Row],[id]]</f>
        <v>2471</v>
      </c>
    </row>
    <row r="2482" spans="2:9" x14ac:dyDescent="0.2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27343</v>
      </c>
      <c r="I2482" s="1">
        <f>+Territorio[[#This Row],[id]]</f>
        <v>2472</v>
      </c>
    </row>
    <row r="2483" spans="2:9" x14ac:dyDescent="0.2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27344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27345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27346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27347</v>
      </c>
      <c r="I2486" s="1">
        <f>+Territorio[[#This Row],[id]]</f>
        <v>2476</v>
      </c>
    </row>
    <row r="2487" spans="2:9" x14ac:dyDescent="0.2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27348</v>
      </c>
      <c r="I2487" s="1">
        <f>+Territorio[[#This Row],[id]]</f>
        <v>2477</v>
      </c>
    </row>
    <row r="2488" spans="2:9" x14ac:dyDescent="0.2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27349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27350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27351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27352</v>
      </c>
      <c r="I2491" s="1">
        <f>+Territorio[[#This Row],[id]]</f>
        <v>2481</v>
      </c>
    </row>
    <row r="2492" spans="2:9" x14ac:dyDescent="0.2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27353</v>
      </c>
      <c r="I2492" s="1">
        <f>+Territorio[[#This Row],[id]]</f>
        <v>2482</v>
      </c>
    </row>
    <row r="2493" spans="2:9" x14ac:dyDescent="0.2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27354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27355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27356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27357</v>
      </c>
      <c r="I2496" s="1">
        <f>+Territorio[[#This Row],[id]]</f>
        <v>2486</v>
      </c>
    </row>
    <row r="2497" spans="2:9" x14ac:dyDescent="0.2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27358</v>
      </c>
      <c r="I2497" s="1">
        <f>+Territorio[[#This Row],[id]]</f>
        <v>2487</v>
      </c>
    </row>
    <row r="2498" spans="2:9" x14ac:dyDescent="0.2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27359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27360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27361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27362</v>
      </c>
      <c r="I2501" s="1">
        <f>+Territorio[[#This Row],[id]]</f>
        <v>2491</v>
      </c>
    </row>
    <row r="2502" spans="2:9" x14ac:dyDescent="0.2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27363</v>
      </c>
      <c r="I2502" s="1">
        <f>+Territorio[[#This Row],[id]]</f>
        <v>2492</v>
      </c>
    </row>
    <row r="2503" spans="2:9" x14ac:dyDescent="0.2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27364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27365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27366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27367</v>
      </c>
      <c r="I2506" s="1">
        <f>+Territorio[[#This Row],[id]]</f>
        <v>2496</v>
      </c>
    </row>
    <row r="2507" spans="2:9" x14ac:dyDescent="0.2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27368</v>
      </c>
      <c r="I2507" s="1">
        <f>+Territorio[[#This Row],[id]]</f>
        <v>2497</v>
      </c>
    </row>
    <row r="2508" spans="2:9" x14ac:dyDescent="0.2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27369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27370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27371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27372</v>
      </c>
      <c r="I2511" s="1">
        <f>+Territorio[[#This Row],[id]]</f>
        <v>2501</v>
      </c>
    </row>
    <row r="2512" spans="2:9" x14ac:dyDescent="0.2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27373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27374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27375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27376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27377</v>
      </c>
      <c r="I2516" s="1">
        <f>+Territorio[[#This Row],[id]]</f>
        <v>2506</v>
      </c>
    </row>
    <row r="2517" spans="2:9" x14ac:dyDescent="0.2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27378</v>
      </c>
      <c r="I2517" s="1">
        <f>+Territorio[[#This Row],[id]]</f>
        <v>2507</v>
      </c>
    </row>
    <row r="2518" spans="2:9" x14ac:dyDescent="0.2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27379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27380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27381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27382</v>
      </c>
      <c r="I2521" s="1">
        <f>+Territorio[[#This Row],[id]]</f>
        <v>2511</v>
      </c>
    </row>
    <row r="2522" spans="2:9" x14ac:dyDescent="0.2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27383</v>
      </c>
      <c r="I2522" s="1">
        <f>+Territorio[[#This Row],[id]]</f>
        <v>2512</v>
      </c>
    </row>
    <row r="2523" spans="2:9" x14ac:dyDescent="0.2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27384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27385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27386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27387</v>
      </c>
      <c r="I2526" s="1">
        <f>+Territorio[[#This Row],[id]]</f>
        <v>2516</v>
      </c>
    </row>
    <row r="2527" spans="2:9" x14ac:dyDescent="0.2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27388</v>
      </c>
      <c r="I2527" s="1">
        <f>+Territorio[[#This Row],[id]]</f>
        <v>2517</v>
      </c>
    </row>
    <row r="2528" spans="2:9" x14ac:dyDescent="0.2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27389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27390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27391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27392</v>
      </c>
      <c r="I2531" s="1">
        <f>+Territorio[[#This Row],[id]]</f>
        <v>2521</v>
      </c>
    </row>
    <row r="2532" spans="2:9" x14ac:dyDescent="0.2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27393</v>
      </c>
      <c r="I2532" s="1">
        <f>+Territorio[[#This Row],[id]]</f>
        <v>2522</v>
      </c>
    </row>
    <row r="2533" spans="2:9" x14ac:dyDescent="0.2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27394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27395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27396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27397</v>
      </c>
      <c r="I2536" s="1">
        <f>+Territorio[[#This Row],[id]]</f>
        <v>2526</v>
      </c>
    </row>
    <row r="2537" spans="2:9" x14ac:dyDescent="0.2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27398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27399</v>
      </c>
      <c r="I2538" s="1">
        <f>+Territorio[[#This Row],[id]]</f>
        <v>2528</v>
      </c>
    </row>
    <row r="2539" spans="2:9" x14ac:dyDescent="0.2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27400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27401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27402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27403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27404</v>
      </c>
      <c r="I2543" s="1">
        <f>+Territorio[[#This Row],[id]]</f>
        <v>2533</v>
      </c>
    </row>
    <row r="2544" spans="2:9" x14ac:dyDescent="0.2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27405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27406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27407</v>
      </c>
      <c r="I2546" s="1">
        <f>+Territorio[[#This Row],[id]]</f>
        <v>2536</v>
      </c>
    </row>
    <row r="2547" spans="2:9" x14ac:dyDescent="0.2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27408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27409</v>
      </c>
      <c r="I2548" s="1">
        <f>+Territorio[[#This Row],[id]]</f>
        <v>2538</v>
      </c>
    </row>
    <row r="2549" spans="2:9" x14ac:dyDescent="0.2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27410</v>
      </c>
      <c r="I2549" s="1">
        <f>+Territorio[[#This Row],[id]]</f>
        <v>2539</v>
      </c>
    </row>
    <row r="2550" spans="2:9" x14ac:dyDescent="0.2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27411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27412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27413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27414</v>
      </c>
      <c r="I2553" s="1">
        <f>+Territorio[[#This Row],[id]]</f>
        <v>2543</v>
      </c>
    </row>
    <row r="2554" spans="2:9" x14ac:dyDescent="0.2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27415</v>
      </c>
      <c r="I2554" s="1">
        <f>+Territorio[[#This Row],[id]]</f>
        <v>2544</v>
      </c>
    </row>
    <row r="2555" spans="2:9" x14ac:dyDescent="0.2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27416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27417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27418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27419</v>
      </c>
      <c r="I2558" s="1">
        <f>+Territorio[[#This Row],[id]]</f>
        <v>2548</v>
      </c>
    </row>
    <row r="2559" spans="2:9" x14ac:dyDescent="0.2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27420</v>
      </c>
      <c r="I2559" s="1">
        <f>+Territorio[[#This Row],[id]]</f>
        <v>2549</v>
      </c>
    </row>
    <row r="2560" spans="2:9" x14ac:dyDescent="0.2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27421</v>
      </c>
      <c r="I2560" s="1">
        <f>+Territorio[[#This Row],[id]]</f>
        <v>2550</v>
      </c>
    </row>
    <row r="2561" spans="2:9" x14ac:dyDescent="0.2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27422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27423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27424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27425</v>
      </c>
      <c r="I2564" s="1">
        <f>+Territorio[[#This Row],[id]]</f>
        <v>2554</v>
      </c>
    </row>
    <row r="2565" spans="2:9" x14ac:dyDescent="0.2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27426</v>
      </c>
      <c r="I2565" s="1">
        <f>+Territorio[[#This Row],[id]]</f>
        <v>2555</v>
      </c>
    </row>
    <row r="2566" spans="2:9" x14ac:dyDescent="0.2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27427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27428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27429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27430</v>
      </c>
      <c r="I2569" s="1">
        <f>+Territorio[[#This Row],[id]]</f>
        <v>2559</v>
      </c>
    </row>
    <row r="2570" spans="2:9" x14ac:dyDescent="0.2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27431</v>
      </c>
      <c r="I2570" s="1">
        <f>+Territorio[[#This Row],[id]]</f>
        <v>2560</v>
      </c>
    </row>
    <row r="2571" spans="2:9" x14ac:dyDescent="0.2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27432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27433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27434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27435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27436</v>
      </c>
      <c r="I2575" s="1">
        <f>+Territorio[[#This Row],[id]]</f>
        <v>2565</v>
      </c>
    </row>
    <row r="2576" spans="2:9" x14ac:dyDescent="0.2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27437</v>
      </c>
      <c r="I2576" s="1">
        <f>+Territorio[[#This Row],[id]]</f>
        <v>2566</v>
      </c>
    </row>
    <row r="2577" spans="2:9" x14ac:dyDescent="0.2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27438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27439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27440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27441</v>
      </c>
      <c r="I2580" s="1">
        <f>+Territorio[[#This Row],[id]]</f>
        <v>2570</v>
      </c>
    </row>
    <row r="2581" spans="2:9" x14ac:dyDescent="0.2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27442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27443</v>
      </c>
      <c r="I2582" s="1">
        <f>+Territorio[[#This Row],[id]]</f>
        <v>2572</v>
      </c>
    </row>
    <row r="2583" spans="2:9" x14ac:dyDescent="0.2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27444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27445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27446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27447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27448</v>
      </c>
      <c r="I2587" s="1">
        <f>+Territorio[[#This Row],[id]]</f>
        <v>2577</v>
      </c>
    </row>
    <row r="2588" spans="2:9" x14ac:dyDescent="0.2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27449</v>
      </c>
      <c r="I2588" s="1">
        <f>+Territorio[[#This Row],[id]]</f>
        <v>2578</v>
      </c>
    </row>
    <row r="2589" spans="2:9" x14ac:dyDescent="0.2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27450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27451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27452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27453</v>
      </c>
      <c r="I2592" s="1">
        <f>+Territorio[[#This Row],[id]]</f>
        <v>2582</v>
      </c>
    </row>
    <row r="2593" spans="2:9" x14ac:dyDescent="0.2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27454</v>
      </c>
      <c r="I2593" s="1">
        <f>+Territorio[[#This Row],[id]]</f>
        <v>2583</v>
      </c>
    </row>
    <row r="2594" spans="2:9" x14ac:dyDescent="0.2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27455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27456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27457</v>
      </c>
      <c r="I2596" s="1">
        <f>+Territorio[[#This Row],[id]]</f>
        <v>2586</v>
      </c>
    </row>
    <row r="2597" spans="2:9" x14ac:dyDescent="0.2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27458</v>
      </c>
      <c r="I2597" s="1">
        <f>+Territorio[[#This Row],[id]]</f>
        <v>2587</v>
      </c>
    </row>
    <row r="2598" spans="2:9" x14ac:dyDescent="0.2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27459</v>
      </c>
      <c r="I2598" s="1">
        <f>+Territorio[[#This Row],[id]]</f>
        <v>2588</v>
      </c>
    </row>
    <row r="2599" spans="2:9" x14ac:dyDescent="0.2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27460</v>
      </c>
      <c r="I2599" s="1">
        <f>+Territorio[[#This Row],[id]]</f>
        <v>2589</v>
      </c>
    </row>
    <row r="2600" spans="2:9" x14ac:dyDescent="0.2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27461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27462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27463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27464</v>
      </c>
      <c r="I2603" s="1">
        <f>+Territorio[[#This Row],[id]]</f>
        <v>2593</v>
      </c>
    </row>
    <row r="2604" spans="2:9" x14ac:dyDescent="0.2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27465</v>
      </c>
      <c r="I2604" s="1">
        <f>+Territorio[[#This Row],[id]]</f>
        <v>2594</v>
      </c>
    </row>
    <row r="2605" spans="2:9" x14ac:dyDescent="0.2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27466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27467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27468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27469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27470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27471</v>
      </c>
      <c r="I2610" s="1">
        <f>+Territorio[[#This Row],[id]]</f>
        <v>2600</v>
      </c>
    </row>
    <row r="2611" spans="2:9" x14ac:dyDescent="0.2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27472</v>
      </c>
      <c r="I2611" s="1">
        <f>+Territorio[[#This Row],[id]]</f>
        <v>2601</v>
      </c>
    </row>
    <row r="2612" spans="2:9" x14ac:dyDescent="0.2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27473</v>
      </c>
      <c r="I2612" s="1">
        <f>+Territorio[[#This Row],[id]]</f>
        <v>2602</v>
      </c>
    </row>
    <row r="2613" spans="2:9" x14ac:dyDescent="0.2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27474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27475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27476</v>
      </c>
      <c r="I2615" s="1">
        <f>+Territorio[[#This Row],[id]]</f>
        <v>2605</v>
      </c>
    </row>
    <row r="2616" spans="2:9" x14ac:dyDescent="0.2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27477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27478</v>
      </c>
      <c r="I2617" s="1">
        <f>+Territorio[[#This Row],[id]]</f>
        <v>2607</v>
      </c>
    </row>
    <row r="2618" spans="2:9" x14ac:dyDescent="0.2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27479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27480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27481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27482</v>
      </c>
      <c r="I2621" s="1">
        <f>+Territorio[[#This Row],[id]]</f>
        <v>2611</v>
      </c>
    </row>
    <row r="2622" spans="2:9" x14ac:dyDescent="0.2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27483</v>
      </c>
      <c r="I2622" s="1">
        <f>+Territorio[[#This Row],[id]]</f>
        <v>2612</v>
      </c>
    </row>
    <row r="2623" spans="2:9" x14ac:dyDescent="0.2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27484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27485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27486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27487</v>
      </c>
      <c r="I2626" s="1">
        <f>+Territorio[[#This Row],[id]]</f>
        <v>2616</v>
      </c>
    </row>
    <row r="2627" spans="2:9" x14ac:dyDescent="0.2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27488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27489</v>
      </c>
      <c r="I2628" s="1">
        <f>+Territorio[[#This Row],[id]]</f>
        <v>2618</v>
      </c>
    </row>
    <row r="2629" spans="2:9" x14ac:dyDescent="0.2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27490</v>
      </c>
      <c r="I2629" s="1">
        <f>+Territorio[[#This Row],[id]]</f>
        <v>2619</v>
      </c>
    </row>
    <row r="2630" spans="2:9" x14ac:dyDescent="0.2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27491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27492</v>
      </c>
      <c r="I2631" s="1">
        <f>+Territorio[[#This Row],[id]]</f>
        <v>2621</v>
      </c>
    </row>
    <row r="2632" spans="2:9" x14ac:dyDescent="0.2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27493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27494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27495</v>
      </c>
      <c r="I2634" s="1">
        <f>+Territorio[[#This Row],[id]]</f>
        <v>2624</v>
      </c>
    </row>
    <row r="2635" spans="2:9" x14ac:dyDescent="0.2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27496</v>
      </c>
      <c r="I2635" s="1">
        <f>+Territorio[[#This Row],[id]]</f>
        <v>2625</v>
      </c>
    </row>
    <row r="2636" spans="2:9" x14ac:dyDescent="0.2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27497</v>
      </c>
      <c r="I2636" s="1">
        <f>+Territorio[[#This Row],[id]]</f>
        <v>2626</v>
      </c>
    </row>
    <row r="2637" spans="2:9" x14ac:dyDescent="0.2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27498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27499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27500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27501</v>
      </c>
      <c r="I2640" s="1">
        <f>+Territorio[[#This Row],[id]]</f>
        <v>2630</v>
      </c>
    </row>
    <row r="2641" spans="2:9" x14ac:dyDescent="0.2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27502</v>
      </c>
      <c r="I2641" s="1">
        <f>+Territorio[[#This Row],[id]]</f>
        <v>2631</v>
      </c>
    </row>
    <row r="2642" spans="2:9" x14ac:dyDescent="0.2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27503</v>
      </c>
      <c r="I2642" s="1">
        <f>+Territorio[[#This Row],[id]]</f>
        <v>2632</v>
      </c>
    </row>
    <row r="2643" spans="2:9" x14ac:dyDescent="0.2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27504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27505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27506</v>
      </c>
      <c r="I2645" s="1">
        <f>+Territorio[[#This Row],[id]]</f>
        <v>2635</v>
      </c>
    </row>
    <row r="2646" spans="2:9" x14ac:dyDescent="0.2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27507</v>
      </c>
      <c r="I2646" s="1">
        <f>+Territorio[[#This Row],[id]]</f>
        <v>2636</v>
      </c>
    </row>
    <row r="2647" spans="2:9" x14ac:dyDescent="0.2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27508</v>
      </c>
      <c r="I2647" s="1">
        <f>+Territorio[[#This Row],[id]]</f>
        <v>2637</v>
      </c>
    </row>
    <row r="2648" spans="2:9" x14ac:dyDescent="0.2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27509</v>
      </c>
      <c r="I2648" s="1">
        <f>+Territorio[[#This Row],[id]]</f>
        <v>2638</v>
      </c>
    </row>
    <row r="2649" spans="2:9" x14ac:dyDescent="0.2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27510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27511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27512</v>
      </c>
      <c r="I2651" s="1">
        <f>+Territorio[[#This Row],[id]]</f>
        <v>2641</v>
      </c>
    </row>
    <row r="2652" spans="2:9" x14ac:dyDescent="0.2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27513</v>
      </c>
      <c r="I2652" s="1">
        <f>+Territorio[[#This Row],[id]]</f>
        <v>2642</v>
      </c>
    </row>
    <row r="2653" spans="2:9" x14ac:dyDescent="0.2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27514</v>
      </c>
      <c r="I2653" s="1">
        <f>+Territorio[[#This Row],[id]]</f>
        <v>2643</v>
      </c>
    </row>
    <row r="2654" spans="2:9" x14ac:dyDescent="0.2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27515</v>
      </c>
      <c r="I2654" s="1">
        <f>+Territorio[[#This Row],[id]]</f>
        <v>2644</v>
      </c>
    </row>
    <row r="2655" spans="2:9" x14ac:dyDescent="0.2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27516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27517</v>
      </c>
      <c r="I2656" s="1">
        <f>+Territorio[[#This Row],[id]]</f>
        <v>2646</v>
      </c>
    </row>
    <row r="2657" spans="2:9" x14ac:dyDescent="0.2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27518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27519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27520</v>
      </c>
      <c r="I2659" s="1">
        <f>+Territorio[[#This Row],[id]]</f>
        <v>2649</v>
      </c>
    </row>
    <row r="2660" spans="2:9" x14ac:dyDescent="0.2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27521</v>
      </c>
      <c r="I2660" s="1">
        <f>+Territorio[[#This Row],[id]]</f>
        <v>2650</v>
      </c>
    </row>
    <row r="2661" spans="2:9" x14ac:dyDescent="0.2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27522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27523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27524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27525</v>
      </c>
      <c r="I2664" s="1">
        <f>+Territorio[[#This Row],[id]]</f>
        <v>2654</v>
      </c>
    </row>
    <row r="2665" spans="2:9" x14ac:dyDescent="0.2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27526</v>
      </c>
      <c r="I2665" s="1">
        <f>+Territorio[[#This Row],[id]]</f>
        <v>2655</v>
      </c>
    </row>
    <row r="2666" spans="2:9" x14ac:dyDescent="0.2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27527</v>
      </c>
      <c r="I2666" s="1">
        <f>+Territorio[[#This Row],[id]]</f>
        <v>2656</v>
      </c>
    </row>
    <row r="2667" spans="2:9" x14ac:dyDescent="0.2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27528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27529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27530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27531</v>
      </c>
      <c r="I2670" s="1">
        <f>+Territorio[[#This Row],[id]]</f>
        <v>2660</v>
      </c>
    </row>
    <row r="2671" spans="2:9" x14ac:dyDescent="0.2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27532</v>
      </c>
      <c r="I2671" s="1">
        <f>+Territorio[[#This Row],[id]]</f>
        <v>2661</v>
      </c>
    </row>
    <row r="2672" spans="2:9" x14ac:dyDescent="0.2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27533</v>
      </c>
      <c r="I2672" s="1">
        <f>+Territorio[[#This Row],[id]]</f>
        <v>2662</v>
      </c>
    </row>
    <row r="2673" spans="2:9" x14ac:dyDescent="0.2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27534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27535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27536</v>
      </c>
      <c r="I2675" s="1">
        <f>+Territorio[[#This Row],[id]]</f>
        <v>2665</v>
      </c>
    </row>
    <row r="2676" spans="2:9" x14ac:dyDescent="0.2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27537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27538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27539</v>
      </c>
      <c r="I2678" s="1">
        <f>+Territorio[[#This Row],[id]]</f>
        <v>2668</v>
      </c>
    </row>
    <row r="2679" spans="2:9" x14ac:dyDescent="0.2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27540</v>
      </c>
      <c r="I2679" s="1">
        <f>+Territorio[[#This Row],[id]]</f>
        <v>2669</v>
      </c>
    </row>
    <row r="2680" spans="2:9" x14ac:dyDescent="0.2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27541</v>
      </c>
      <c r="I2680" s="1">
        <f>+Territorio[[#This Row],[id]]</f>
        <v>2670</v>
      </c>
    </row>
    <row r="2681" spans="2:9" x14ac:dyDescent="0.2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27542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27543</v>
      </c>
      <c r="I2682" s="1">
        <f>+Territorio[[#This Row],[id]]</f>
        <v>2672</v>
      </c>
    </row>
    <row r="2683" spans="2:9" x14ac:dyDescent="0.2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27544</v>
      </c>
      <c r="I2683" s="1">
        <f>+Territorio[[#This Row],[id]]</f>
        <v>2673</v>
      </c>
    </row>
    <row r="2684" spans="2:9" x14ac:dyDescent="0.2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27545</v>
      </c>
      <c r="I2684" s="1">
        <f>+Territorio[[#This Row],[id]]</f>
        <v>2674</v>
      </c>
    </row>
    <row r="2685" spans="2:9" x14ac:dyDescent="0.2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27546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27547</v>
      </c>
      <c r="I2686" s="1">
        <f>+Territorio[[#This Row],[id]]</f>
        <v>2676</v>
      </c>
    </row>
    <row r="2687" spans="2:9" x14ac:dyDescent="0.2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27548</v>
      </c>
      <c r="I2687" s="1">
        <f>+Territorio[[#This Row],[id]]</f>
        <v>2677</v>
      </c>
    </row>
    <row r="2688" spans="2:9" x14ac:dyDescent="0.2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27549</v>
      </c>
      <c r="I2688" s="1">
        <f>+Territorio[[#This Row],[id]]</f>
        <v>2678</v>
      </c>
    </row>
    <row r="2689" spans="2:9" x14ac:dyDescent="0.2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27550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27551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27552</v>
      </c>
      <c r="I2691" s="1">
        <f>+Territorio[[#This Row],[id]]</f>
        <v>2681</v>
      </c>
    </row>
    <row r="2692" spans="2:9" x14ac:dyDescent="0.2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27553</v>
      </c>
      <c r="I2692" s="1">
        <f>+Territorio[[#This Row],[id]]</f>
        <v>2682</v>
      </c>
    </row>
    <row r="2693" spans="2:9" x14ac:dyDescent="0.2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27554</v>
      </c>
      <c r="I2693" s="1">
        <f>+Territorio[[#This Row],[id]]</f>
        <v>2683</v>
      </c>
    </row>
    <row r="2694" spans="2:9" x14ac:dyDescent="0.2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27555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27556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27557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27558</v>
      </c>
      <c r="I2697" s="1">
        <f>+Territorio[[#This Row],[id]]</f>
        <v>2687</v>
      </c>
    </row>
    <row r="2698" spans="2:9" x14ac:dyDescent="0.2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27559</v>
      </c>
      <c r="I2698" s="1">
        <f>+Territorio[[#This Row],[id]]</f>
        <v>2688</v>
      </c>
    </row>
    <row r="2699" spans="2:9" x14ac:dyDescent="0.2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27560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27561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27562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27563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27564</v>
      </c>
      <c r="I2703" s="1">
        <f>+Territorio[[#This Row],[id]]</f>
        <v>2693</v>
      </c>
    </row>
    <row r="2704" spans="2:9" x14ac:dyDescent="0.2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27565</v>
      </c>
      <c r="I2704" s="1">
        <f>+Territorio[[#This Row],[id]]</f>
        <v>2694</v>
      </c>
    </row>
    <row r="2705" spans="2:9" x14ac:dyDescent="0.2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27566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27567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27568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27569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27570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27571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27572</v>
      </c>
      <c r="I2711" s="1">
        <f>+Territorio[[#This Row],[id]]</f>
        <v>2701</v>
      </c>
    </row>
    <row r="2712" spans="2:9" x14ac:dyDescent="0.2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27573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27574</v>
      </c>
      <c r="I2713" s="1">
        <f>+Territorio[[#This Row],[id]]</f>
        <v>2703</v>
      </c>
    </row>
    <row r="2714" spans="2:9" x14ac:dyDescent="0.2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27575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27576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27577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27578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27579</v>
      </c>
      <c r="I2718" s="1">
        <f>+Territorio[[#This Row],[id]]</f>
        <v>2708</v>
      </c>
    </row>
    <row r="2719" spans="2:9" x14ac:dyDescent="0.2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27580</v>
      </c>
      <c r="I2719" s="1">
        <f>+Territorio[[#This Row],[id]]</f>
        <v>2709</v>
      </c>
    </row>
    <row r="2720" spans="2:9" x14ac:dyDescent="0.2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27581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27582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27583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27584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27585</v>
      </c>
      <c r="I2724" s="1">
        <f>+Territorio[[#This Row],[id]]</f>
        <v>2714</v>
      </c>
    </row>
    <row r="2725" spans="2:9" x14ac:dyDescent="0.2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27586</v>
      </c>
      <c r="I2725" s="1">
        <f>+Territorio[[#This Row],[id]]</f>
        <v>2715</v>
      </c>
    </row>
    <row r="2726" spans="2:9" x14ac:dyDescent="0.2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27587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27588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27589</v>
      </c>
      <c r="I2728" s="1">
        <f>+Territorio[[#This Row],[id]]</f>
        <v>2718</v>
      </c>
    </row>
    <row r="2729" spans="2:9" x14ac:dyDescent="0.2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27590</v>
      </c>
      <c r="I2729" s="1">
        <f>+Territorio[[#This Row],[id]]</f>
        <v>2719</v>
      </c>
    </row>
    <row r="2730" spans="2:9" x14ac:dyDescent="0.2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27591</v>
      </c>
      <c r="I2730" s="1">
        <f>+Territorio[[#This Row],[id]]</f>
        <v>2720</v>
      </c>
    </row>
    <row r="2731" spans="2:9" x14ac:dyDescent="0.2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27592</v>
      </c>
      <c r="I2731" s="1">
        <f>+Territorio[[#This Row],[id]]</f>
        <v>2721</v>
      </c>
    </row>
    <row r="2732" spans="2:9" x14ac:dyDescent="0.2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27593</v>
      </c>
      <c r="I2732" s="1">
        <f>+Territorio[[#This Row],[id]]</f>
        <v>2722</v>
      </c>
    </row>
    <row r="2733" spans="2:9" x14ac:dyDescent="0.2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27594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27595</v>
      </c>
      <c r="I2734" s="1">
        <f>+Territorio[[#This Row],[id]]</f>
        <v>2724</v>
      </c>
    </row>
    <row r="2735" spans="2:9" x14ac:dyDescent="0.2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27596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27597</v>
      </c>
      <c r="I2736" s="1">
        <f>+Territorio[[#This Row],[id]]</f>
        <v>2726</v>
      </c>
    </row>
    <row r="2737" spans="2:9" x14ac:dyDescent="0.2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27598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27599</v>
      </c>
      <c r="I2738" s="1">
        <f>+Territorio[[#This Row],[id]]</f>
        <v>2728</v>
      </c>
    </row>
    <row r="2739" spans="2:9" x14ac:dyDescent="0.2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27600</v>
      </c>
      <c r="I2739" s="1">
        <f>+Territorio[[#This Row],[id]]</f>
        <v>2729</v>
      </c>
    </row>
    <row r="2740" spans="2:9" x14ac:dyDescent="0.2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27601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27602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27603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27604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27605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27606</v>
      </c>
      <c r="I2745" s="1">
        <f>+Territorio[[#This Row],[id]]</f>
        <v>2735</v>
      </c>
    </row>
    <row r="2746" spans="2:9" x14ac:dyDescent="0.2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27607</v>
      </c>
      <c r="I2746" s="1">
        <f>+Territorio[[#This Row],[id]]</f>
        <v>2736</v>
      </c>
    </row>
    <row r="2747" spans="2:9" x14ac:dyDescent="0.2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27608</v>
      </c>
      <c r="I2747" s="1">
        <f>+Territorio[[#This Row],[id]]</f>
        <v>2737</v>
      </c>
    </row>
    <row r="2748" spans="2:9" x14ac:dyDescent="0.2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27609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27610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27611</v>
      </c>
      <c r="I2750" s="1">
        <f>+Territorio[[#This Row],[id]]</f>
        <v>2740</v>
      </c>
    </row>
    <row r="2751" spans="2:9" x14ac:dyDescent="0.2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27612</v>
      </c>
      <c r="I2751" s="1">
        <f>+Territorio[[#This Row],[id]]</f>
        <v>2741</v>
      </c>
    </row>
    <row r="2752" spans="2:9" x14ac:dyDescent="0.2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27613</v>
      </c>
      <c r="I2752" s="1">
        <f>+Territorio[[#This Row],[id]]</f>
        <v>2742</v>
      </c>
    </row>
    <row r="2753" spans="2:9" x14ac:dyDescent="0.2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27614</v>
      </c>
      <c r="I2753" s="1">
        <f>+Territorio[[#This Row],[id]]</f>
        <v>2743</v>
      </c>
    </row>
    <row r="2754" spans="2:9" x14ac:dyDescent="0.2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27615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27616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27617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27618</v>
      </c>
      <c r="I2757" s="1">
        <f>+Territorio[[#This Row],[id]]</f>
        <v>2747</v>
      </c>
    </row>
    <row r="2758" spans="2:9" x14ac:dyDescent="0.2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27619</v>
      </c>
      <c r="I2758" s="1">
        <f>+Territorio[[#This Row],[id]]</f>
        <v>2748</v>
      </c>
    </row>
    <row r="2759" spans="2:9" x14ac:dyDescent="0.2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27620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27621</v>
      </c>
      <c r="I2760" s="1">
        <f>+Territorio[[#This Row],[id]]</f>
        <v>2750</v>
      </c>
    </row>
    <row r="2761" spans="2:9" x14ac:dyDescent="0.2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27622</v>
      </c>
      <c r="I2761" s="1">
        <f>+Territorio[[#This Row],[id]]</f>
        <v>2751</v>
      </c>
    </row>
    <row r="2762" spans="2:9" x14ac:dyDescent="0.2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27623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27624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27625</v>
      </c>
      <c r="I2764" s="1">
        <f>+Territorio[[#This Row],[id]]</f>
        <v>2754</v>
      </c>
    </row>
    <row r="2765" spans="2:9" x14ac:dyDescent="0.2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27626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27627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27628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27629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27630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27631</v>
      </c>
      <c r="I2770" s="1">
        <f>+Territorio[[#This Row],[id]]</f>
        <v>2760</v>
      </c>
    </row>
    <row r="2771" spans="2:9" x14ac:dyDescent="0.2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27632</v>
      </c>
      <c r="I2771" s="1">
        <f>+Territorio[[#This Row],[id]]</f>
        <v>2761</v>
      </c>
    </row>
    <row r="2772" spans="2:9" x14ac:dyDescent="0.2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27633</v>
      </c>
      <c r="I2772" s="1">
        <f>+Territorio[[#This Row],[id]]</f>
        <v>2762</v>
      </c>
    </row>
    <row r="2773" spans="2:9" x14ac:dyDescent="0.2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27634</v>
      </c>
      <c r="I2773" s="1">
        <f>+Territorio[[#This Row],[id]]</f>
        <v>2763</v>
      </c>
    </row>
    <row r="2774" spans="2:9" x14ac:dyDescent="0.2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27635</v>
      </c>
      <c r="I2774" s="1">
        <f>+Territorio[[#This Row],[id]]</f>
        <v>2764</v>
      </c>
    </row>
    <row r="2775" spans="2:9" x14ac:dyDescent="0.2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27636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27637</v>
      </c>
      <c r="I2776" s="1">
        <f>+Territorio[[#This Row],[id]]</f>
        <v>2766</v>
      </c>
    </row>
    <row r="2777" spans="2:9" x14ac:dyDescent="0.2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27638</v>
      </c>
      <c r="I2777" s="1">
        <f>+Territorio[[#This Row],[id]]</f>
        <v>2767</v>
      </c>
    </row>
    <row r="2778" spans="2:9" x14ac:dyDescent="0.2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27639</v>
      </c>
      <c r="I2778" s="1">
        <f>+Territorio[[#This Row],[id]]</f>
        <v>2768</v>
      </c>
    </row>
    <row r="2779" spans="2:9" x14ac:dyDescent="0.2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27640</v>
      </c>
      <c r="I2779" s="1">
        <f>+Territorio[[#This Row],[id]]</f>
        <v>2769</v>
      </c>
    </row>
    <row r="2780" spans="2:9" x14ac:dyDescent="0.2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27641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27642</v>
      </c>
      <c r="I2781" s="1">
        <f>+Territorio[[#This Row],[id]]</f>
        <v>2771</v>
      </c>
    </row>
    <row r="2782" spans="2:9" x14ac:dyDescent="0.2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27643</v>
      </c>
      <c r="I2782" s="1">
        <f>+Territorio[[#This Row],[id]]</f>
        <v>2772</v>
      </c>
    </row>
    <row r="2783" spans="2:9" x14ac:dyDescent="0.2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27644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27645</v>
      </c>
      <c r="I2784" s="1">
        <f>+Territorio[[#This Row],[id]]</f>
        <v>2774</v>
      </c>
    </row>
    <row r="2785" spans="2:9" x14ac:dyDescent="0.2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27646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27647</v>
      </c>
      <c r="I2786" s="1">
        <f>+Territorio[[#This Row],[id]]</f>
        <v>2776</v>
      </c>
    </row>
    <row r="2787" spans="2:9" x14ac:dyDescent="0.2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27648</v>
      </c>
      <c r="I2787" s="1">
        <f>+Territorio[[#This Row],[id]]</f>
        <v>2777</v>
      </c>
    </row>
    <row r="2788" spans="2:9" x14ac:dyDescent="0.2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27649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27650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27651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27652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27653</v>
      </c>
      <c r="I2792" s="1">
        <f>+Territorio[[#This Row],[id]]</f>
        <v>2782</v>
      </c>
    </row>
    <row r="2793" spans="2:9" x14ac:dyDescent="0.2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27654</v>
      </c>
      <c r="I2793" s="1">
        <f>+Territorio[[#This Row],[id]]</f>
        <v>2783</v>
      </c>
    </row>
    <row r="2794" spans="2:9" x14ac:dyDescent="0.2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27655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27656</v>
      </c>
      <c r="I2795" s="1">
        <f>+Territorio[[#This Row],[id]]</f>
        <v>2785</v>
      </c>
    </row>
    <row r="2796" spans="2:9" x14ac:dyDescent="0.2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27657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27658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27659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27660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27661</v>
      </c>
      <c r="I2800" s="1">
        <f>+Territorio[[#This Row],[id]]</f>
        <v>2790</v>
      </c>
    </row>
    <row r="2801" spans="2:9" x14ac:dyDescent="0.2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27662</v>
      </c>
      <c r="I2801" s="1">
        <f>+Territorio[[#This Row],[id]]</f>
        <v>2791</v>
      </c>
    </row>
    <row r="2802" spans="2:9" x14ac:dyDescent="0.2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27663</v>
      </c>
      <c r="I2802" s="1">
        <f>+Territorio[[#This Row],[id]]</f>
        <v>2792</v>
      </c>
    </row>
    <row r="2803" spans="2:9" x14ac:dyDescent="0.2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27664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27665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27666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27667</v>
      </c>
      <c r="I2806" s="1">
        <f>+Territorio[[#This Row],[id]]</f>
        <v>2796</v>
      </c>
    </row>
    <row r="2807" spans="2:9" x14ac:dyDescent="0.2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27668</v>
      </c>
      <c r="I2807" s="1">
        <f>+Territorio[[#This Row],[id]]</f>
        <v>2797</v>
      </c>
    </row>
    <row r="2808" spans="2:9" x14ac:dyDescent="0.2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27669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27670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27671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27672</v>
      </c>
      <c r="I2811" s="1">
        <f>+Territorio[[#This Row],[id]]</f>
        <v>2801</v>
      </c>
    </row>
    <row r="2812" spans="2:9" x14ac:dyDescent="0.2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27673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27674</v>
      </c>
      <c r="I2813" s="1">
        <f>+Territorio[[#This Row],[id]]</f>
        <v>2803</v>
      </c>
    </row>
    <row r="2814" spans="2:9" x14ac:dyDescent="0.2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27675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27676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27677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27678</v>
      </c>
      <c r="I2817" s="1">
        <f>+Territorio[[#This Row],[id]]</f>
        <v>2807</v>
      </c>
    </row>
    <row r="2818" spans="2:9" x14ac:dyDescent="0.2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27679</v>
      </c>
      <c r="I2818" s="1">
        <f>+Territorio[[#This Row],[id]]</f>
        <v>2808</v>
      </c>
    </row>
    <row r="2819" spans="2:9" x14ac:dyDescent="0.2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27680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27681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27682</v>
      </c>
      <c r="I2821" s="1">
        <f>+Territorio[[#This Row],[id]]</f>
        <v>2811</v>
      </c>
    </row>
    <row r="2822" spans="2:9" x14ac:dyDescent="0.2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27683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27684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27685</v>
      </c>
      <c r="I2824" s="1">
        <f>+Territorio[[#This Row],[id]]</f>
        <v>2814</v>
      </c>
    </row>
    <row r="2825" spans="2:9" x14ac:dyDescent="0.2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27686</v>
      </c>
      <c r="I2825" s="1">
        <f>+Territorio[[#This Row],[id]]</f>
        <v>2815</v>
      </c>
    </row>
    <row r="2826" spans="2:9" x14ac:dyDescent="0.2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27687</v>
      </c>
      <c r="I2826" s="1">
        <f>+Territorio[[#This Row],[id]]</f>
        <v>2816</v>
      </c>
    </row>
    <row r="2827" spans="2:9" x14ac:dyDescent="0.2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27688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27689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27690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27691</v>
      </c>
      <c r="I2830" s="1">
        <f>+Territorio[[#This Row],[id]]</f>
        <v>2820</v>
      </c>
    </row>
    <row r="2831" spans="2:9" x14ac:dyDescent="0.2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27692</v>
      </c>
      <c r="I2831" s="1">
        <f>+Territorio[[#This Row],[id]]</f>
        <v>2821</v>
      </c>
    </row>
    <row r="2832" spans="2:9" x14ac:dyDescent="0.2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27693</v>
      </c>
      <c r="I2832" s="1">
        <f>+Territorio[[#This Row],[id]]</f>
        <v>2822</v>
      </c>
    </row>
    <row r="2833" spans="2:9" x14ac:dyDescent="0.2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27694</v>
      </c>
      <c r="I2833" s="1">
        <f>+Territorio[[#This Row],[id]]</f>
        <v>2823</v>
      </c>
    </row>
    <row r="2834" spans="2:9" x14ac:dyDescent="0.2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27695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27696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27697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27698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27699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27700</v>
      </c>
      <c r="I2839" s="1">
        <f>+Territorio[[#This Row],[id]]</f>
        <v>2829</v>
      </c>
    </row>
    <row r="2840" spans="2:9" x14ac:dyDescent="0.2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27701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27702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27703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27704</v>
      </c>
      <c r="I2843" s="1">
        <f>+Territorio[[#This Row],[id]]</f>
        <v>2833</v>
      </c>
    </row>
    <row r="2844" spans="2:9" x14ac:dyDescent="0.2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27705</v>
      </c>
      <c r="I2844" s="1">
        <f>+Territorio[[#This Row],[id]]</f>
        <v>2834</v>
      </c>
    </row>
    <row r="2845" spans="2:9" x14ac:dyDescent="0.2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27706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27707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27708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27709</v>
      </c>
      <c r="I2848" s="1">
        <f>+Territorio[[#This Row],[id]]</f>
        <v>2838</v>
      </c>
    </row>
    <row r="2849" spans="2:9" x14ac:dyDescent="0.2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27710</v>
      </c>
      <c r="I2849" s="1">
        <f>+Territorio[[#This Row],[id]]</f>
        <v>2839</v>
      </c>
    </row>
    <row r="2850" spans="2:9" x14ac:dyDescent="0.2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27711</v>
      </c>
      <c r="I2850" s="1">
        <f>+Territorio[[#This Row],[id]]</f>
        <v>2840</v>
      </c>
    </row>
    <row r="2851" spans="2:9" x14ac:dyDescent="0.2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27712</v>
      </c>
      <c r="I2851" s="1">
        <f>+Territorio[[#This Row],[id]]</f>
        <v>2841</v>
      </c>
    </row>
    <row r="2852" spans="2:9" x14ac:dyDescent="0.2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27713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27714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27715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27716</v>
      </c>
      <c r="I2855" s="1">
        <f>+Territorio[[#This Row],[id]]</f>
        <v>2845</v>
      </c>
    </row>
    <row r="2856" spans="2:9" x14ac:dyDescent="0.2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27717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27718</v>
      </c>
      <c r="I2857" s="1">
        <f>+Territorio[[#This Row],[id]]</f>
        <v>2847</v>
      </c>
    </row>
    <row r="2858" spans="2:9" x14ac:dyDescent="0.2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27719</v>
      </c>
      <c r="I2858" s="1">
        <f>+Territorio[[#This Row],[id]]</f>
        <v>2848</v>
      </c>
    </row>
    <row r="2859" spans="2:9" x14ac:dyDescent="0.2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27720</v>
      </c>
      <c r="I2859" s="1">
        <f>+Territorio[[#This Row],[id]]</f>
        <v>2849</v>
      </c>
    </row>
    <row r="2860" spans="2:9" x14ac:dyDescent="0.2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27721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27722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27723</v>
      </c>
      <c r="I2862" s="1">
        <f>+Territorio[[#This Row],[id]]</f>
        <v>2852</v>
      </c>
    </row>
    <row r="2863" spans="2:9" x14ac:dyDescent="0.2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27724</v>
      </c>
      <c r="I2863" s="1">
        <f>+Territorio[[#This Row],[id]]</f>
        <v>2853</v>
      </c>
    </row>
    <row r="2864" spans="2:9" x14ac:dyDescent="0.2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27725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27726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27727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27728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27729</v>
      </c>
      <c r="I2868" s="1">
        <f>+Territorio[[#This Row],[id]]</f>
        <v>2858</v>
      </c>
    </row>
    <row r="2869" spans="2:9" x14ac:dyDescent="0.2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27730</v>
      </c>
      <c r="I2869" s="1">
        <f>+Territorio[[#This Row],[id]]</f>
        <v>2859</v>
      </c>
    </row>
    <row r="2870" spans="2:9" x14ac:dyDescent="0.2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27731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27732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27733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27734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27735</v>
      </c>
      <c r="I2874" s="1">
        <f>+Territorio[[#This Row],[id]]</f>
        <v>2864</v>
      </c>
    </row>
    <row r="2875" spans="2:9" x14ac:dyDescent="0.2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27736</v>
      </c>
      <c r="I2875" s="1">
        <f>+Territorio[[#This Row],[id]]</f>
        <v>2865</v>
      </c>
    </row>
    <row r="2876" spans="2:9" x14ac:dyDescent="0.2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27737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27738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27739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27740</v>
      </c>
      <c r="I2879" s="1">
        <f>+Territorio[[#This Row],[id]]</f>
        <v>2869</v>
      </c>
    </row>
    <row r="2880" spans="2:9" x14ac:dyDescent="0.2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27741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27742</v>
      </c>
      <c r="I2881" s="1">
        <f>+Territorio[[#This Row],[id]]</f>
        <v>2871</v>
      </c>
    </row>
    <row r="2882" spans="2:9" x14ac:dyDescent="0.2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27743</v>
      </c>
      <c r="I2882" s="1">
        <f>+Territorio[[#This Row],[id]]</f>
        <v>2872</v>
      </c>
    </row>
    <row r="2883" spans="2:9" x14ac:dyDescent="0.2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27744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27745</v>
      </c>
      <c r="I2884" s="1">
        <f>+Territorio[[#This Row],[id]]</f>
        <v>2874</v>
      </c>
    </row>
    <row r="2885" spans="2:9" x14ac:dyDescent="0.2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27746</v>
      </c>
      <c r="I2885" s="1">
        <f>+Territorio[[#This Row],[id]]</f>
        <v>2875</v>
      </c>
    </row>
    <row r="2886" spans="2:9" x14ac:dyDescent="0.2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27747</v>
      </c>
      <c r="I2886" s="1">
        <f>+Territorio[[#This Row],[id]]</f>
        <v>2876</v>
      </c>
    </row>
    <row r="2887" spans="2:9" x14ac:dyDescent="0.2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27748</v>
      </c>
      <c r="I2887" s="1">
        <f>+Territorio[[#This Row],[id]]</f>
        <v>2877</v>
      </c>
    </row>
    <row r="2888" spans="2:9" x14ac:dyDescent="0.2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27749</v>
      </c>
      <c r="I2888" s="1">
        <f>+Territorio[[#This Row],[id]]</f>
        <v>2878</v>
      </c>
    </row>
    <row r="2889" spans="2:9" x14ac:dyDescent="0.2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27750</v>
      </c>
      <c r="I2889" s="1">
        <f>+Territorio[[#This Row],[id]]</f>
        <v>2879</v>
      </c>
    </row>
    <row r="2890" spans="2:9" x14ac:dyDescent="0.2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27751</v>
      </c>
      <c r="I2890" s="1">
        <f>+Territorio[[#This Row],[id]]</f>
        <v>2880</v>
      </c>
    </row>
    <row r="2891" spans="2:9" x14ac:dyDescent="0.2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27752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27753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27754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27755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27756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27757</v>
      </c>
      <c r="I2896" s="1">
        <f>+Territorio[[#This Row],[id]]</f>
        <v>2886</v>
      </c>
    </row>
    <row r="2897" spans="2:9" x14ac:dyDescent="0.2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27758</v>
      </c>
      <c r="I2897" s="1">
        <f>+Territorio[[#This Row],[id]]</f>
        <v>2887</v>
      </c>
    </row>
    <row r="2898" spans="2:9" x14ac:dyDescent="0.2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27759</v>
      </c>
      <c r="I2898" s="1">
        <f>+Territorio[[#This Row],[id]]</f>
        <v>2888</v>
      </c>
    </row>
    <row r="2899" spans="2:9" x14ac:dyDescent="0.2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27760</v>
      </c>
      <c r="I2899" s="1">
        <f>+Territorio[[#This Row],[id]]</f>
        <v>2889</v>
      </c>
    </row>
    <row r="2900" spans="2:9" x14ac:dyDescent="0.2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27761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27762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27763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27764</v>
      </c>
      <c r="I2903" s="1">
        <f>+Territorio[[#This Row],[id]]</f>
        <v>2893</v>
      </c>
    </row>
    <row r="2904" spans="2:9" x14ac:dyDescent="0.2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27765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27766</v>
      </c>
      <c r="I2905" s="1">
        <f>+Territorio[[#This Row],[id]]</f>
        <v>2895</v>
      </c>
    </row>
    <row r="2906" spans="2:9" x14ac:dyDescent="0.2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27767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27768</v>
      </c>
      <c r="I2907" s="1">
        <f>+Territorio[[#This Row],[id]]</f>
        <v>2897</v>
      </c>
    </row>
    <row r="2908" spans="2:9" x14ac:dyDescent="0.2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27769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27770</v>
      </c>
      <c r="I2909" s="1">
        <f>+Territorio[[#This Row],[id]]</f>
        <v>2899</v>
      </c>
    </row>
    <row r="2910" spans="2:9" x14ac:dyDescent="0.2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27771</v>
      </c>
      <c r="I2910" s="1">
        <f>+Territorio[[#This Row],[id]]</f>
        <v>2900</v>
      </c>
    </row>
    <row r="2911" spans="2:9" x14ac:dyDescent="0.2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27772</v>
      </c>
      <c r="I2911" s="1">
        <f>+Territorio[[#This Row],[id]]</f>
        <v>2901</v>
      </c>
    </row>
    <row r="2912" spans="2:9" x14ac:dyDescent="0.2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27773</v>
      </c>
      <c r="I2912" s="1">
        <f>+Territorio[[#This Row],[id]]</f>
        <v>2902</v>
      </c>
    </row>
    <row r="2913" spans="2:9" x14ac:dyDescent="0.2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27774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27775</v>
      </c>
      <c r="I2914" s="1">
        <f>+Territorio[[#This Row],[id]]</f>
        <v>2904</v>
      </c>
    </row>
    <row r="2915" spans="2:9" x14ac:dyDescent="0.2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27777</v>
      </c>
      <c r="I2916" s="1">
        <f>+Territorio[[#This Row],[id]]</f>
        <v>2906</v>
      </c>
    </row>
    <row r="2917" spans="2:9" x14ac:dyDescent="0.2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27778</v>
      </c>
      <c r="I2917" s="1">
        <f>+Territorio[[#This Row],[id]]</f>
        <v>2907</v>
      </c>
    </row>
    <row r="2918" spans="2:9" x14ac:dyDescent="0.2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27779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27780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27781</v>
      </c>
      <c r="I2920" s="1">
        <f>+Territorio[[#This Row],[id]]</f>
        <v>2910</v>
      </c>
    </row>
    <row r="2921" spans="2:9" x14ac:dyDescent="0.2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27782</v>
      </c>
      <c r="I2921" s="1">
        <f>+Territorio[[#This Row],[id]]</f>
        <v>2911</v>
      </c>
    </row>
    <row r="2922" spans="2:9" x14ac:dyDescent="0.2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27783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27784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27785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27786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27787</v>
      </c>
      <c r="I2926" s="1">
        <f>+Territorio[[#This Row],[id]]</f>
        <v>2916</v>
      </c>
    </row>
    <row r="2927" spans="2:9" x14ac:dyDescent="0.2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27788</v>
      </c>
      <c r="I2927" s="1">
        <f>+Territorio[[#This Row],[id]]</f>
        <v>2917</v>
      </c>
    </row>
    <row r="2928" spans="2:9" x14ac:dyDescent="0.2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27789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27790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27791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27792</v>
      </c>
      <c r="I2931" s="1">
        <f>+Territorio[[#This Row],[id]]</f>
        <v>2921</v>
      </c>
    </row>
    <row r="2932" spans="2:9" x14ac:dyDescent="0.2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27793</v>
      </c>
      <c r="I2932" s="1">
        <f>+Territorio[[#This Row],[id]]</f>
        <v>2922</v>
      </c>
    </row>
    <row r="2933" spans="2:9" x14ac:dyDescent="0.2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27794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27795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27796</v>
      </c>
      <c r="I2935" s="1">
        <f>+Territorio[[#This Row],[id]]</f>
        <v>2925</v>
      </c>
    </row>
    <row r="2936" spans="2:9" x14ac:dyDescent="0.2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27797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27798</v>
      </c>
      <c r="I2937" s="1">
        <f>+Territorio[[#This Row],[id]]</f>
        <v>2927</v>
      </c>
    </row>
    <row r="2938" spans="2:9" x14ac:dyDescent="0.2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27799</v>
      </c>
      <c r="I2938" s="1">
        <f>+Territorio[[#This Row],[id]]</f>
        <v>2928</v>
      </c>
    </row>
    <row r="2939" spans="2:9" x14ac:dyDescent="0.2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27800</v>
      </c>
      <c r="I2939" s="1">
        <f>+Territorio[[#This Row],[id]]</f>
        <v>2929</v>
      </c>
    </row>
    <row r="2940" spans="2:9" x14ac:dyDescent="0.2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27801</v>
      </c>
      <c r="I2940" s="1">
        <f>+Territorio[[#This Row],[id]]</f>
        <v>2930</v>
      </c>
    </row>
    <row r="2941" spans="2:9" x14ac:dyDescent="0.2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27802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27803</v>
      </c>
      <c r="I2942" s="1">
        <f>+Territorio[[#This Row],[id]]</f>
        <v>2932</v>
      </c>
    </row>
    <row r="2943" spans="2:9" x14ac:dyDescent="0.2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27804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27805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27806</v>
      </c>
      <c r="I2945" s="1">
        <f>+Territorio[[#This Row],[id]]</f>
        <v>2935</v>
      </c>
    </row>
    <row r="2946" spans="2:9" x14ac:dyDescent="0.2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27807</v>
      </c>
      <c r="I2946" s="1">
        <f>+Territorio[[#This Row],[id]]</f>
        <v>2936</v>
      </c>
    </row>
    <row r="2947" spans="2:9" x14ac:dyDescent="0.2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27808</v>
      </c>
      <c r="I2947" s="1">
        <f>+Territorio[[#This Row],[id]]</f>
        <v>2937</v>
      </c>
    </row>
    <row r="2948" spans="2:9" x14ac:dyDescent="0.2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27809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27810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27811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27812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27813</v>
      </c>
      <c r="I2952" s="1">
        <f>+Territorio[[#This Row],[id]]</f>
        <v>2942</v>
      </c>
    </row>
    <row r="2953" spans="2:9" x14ac:dyDescent="0.2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27814</v>
      </c>
      <c r="I2953" s="1">
        <f>+Territorio[[#This Row],[id]]</f>
        <v>2943</v>
      </c>
    </row>
    <row r="2954" spans="2:9" x14ac:dyDescent="0.2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27815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27816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27817</v>
      </c>
      <c r="I2956" s="1">
        <f>+Territorio[[#This Row],[id]]</f>
        <v>2946</v>
      </c>
    </row>
    <row r="2957" spans="2:9" x14ac:dyDescent="0.2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27818</v>
      </c>
      <c r="I2957" s="1">
        <f>+Territorio[[#This Row],[id]]</f>
        <v>2947</v>
      </c>
    </row>
    <row r="2958" spans="2:9" x14ac:dyDescent="0.2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27819</v>
      </c>
      <c r="I2958" s="1">
        <f>+Territorio[[#This Row],[id]]</f>
        <v>2948</v>
      </c>
    </row>
    <row r="2959" spans="2:9" x14ac:dyDescent="0.2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27820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27821</v>
      </c>
      <c r="I2960" s="1">
        <f>+Territorio[[#This Row],[id]]</f>
        <v>2950</v>
      </c>
    </row>
    <row r="2961" spans="2:9" x14ac:dyDescent="0.2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27822</v>
      </c>
      <c r="I2961" s="1">
        <f>+Territorio[[#This Row],[id]]</f>
        <v>2951</v>
      </c>
    </row>
    <row r="2962" spans="2:9" x14ac:dyDescent="0.2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27823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27824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27825</v>
      </c>
      <c r="I2964" s="1">
        <f>+Territorio[[#This Row],[id]]</f>
        <v>2954</v>
      </c>
    </row>
    <row r="2965" spans="2:9" x14ac:dyDescent="0.2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27826</v>
      </c>
      <c r="I2965" s="1">
        <f>+Territorio[[#This Row],[id]]</f>
        <v>2955</v>
      </c>
    </row>
    <row r="2966" spans="2:9" x14ac:dyDescent="0.2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27827</v>
      </c>
      <c r="I2966" s="1">
        <f>+Territorio[[#This Row],[id]]</f>
        <v>2956</v>
      </c>
    </row>
    <row r="2967" spans="2:9" x14ac:dyDescent="0.2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27828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27829</v>
      </c>
      <c r="I2968" s="1">
        <f>+Territorio[[#This Row],[id]]</f>
        <v>2958</v>
      </c>
    </row>
    <row r="2969" spans="2:9" x14ac:dyDescent="0.2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27830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27831</v>
      </c>
      <c r="I2970" s="1">
        <f>+Territorio[[#This Row],[id]]</f>
        <v>2960</v>
      </c>
    </row>
    <row r="2971" spans="2:9" x14ac:dyDescent="0.2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27832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27833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27834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27835</v>
      </c>
      <c r="I2974" s="1">
        <f>+Territorio[[#This Row],[id]]</f>
        <v>2964</v>
      </c>
    </row>
    <row r="2975" spans="2:9" x14ac:dyDescent="0.2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27836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27837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27838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27839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27840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27841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27842</v>
      </c>
      <c r="I2981" s="1">
        <f>+Territorio[[#This Row],[id]]</f>
        <v>2971</v>
      </c>
    </row>
    <row r="2982" spans="2:9" x14ac:dyDescent="0.2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27843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27844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27845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27846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27847</v>
      </c>
      <c r="I2986" s="1">
        <f>+Territorio[[#This Row],[id]]</f>
        <v>2976</v>
      </c>
    </row>
    <row r="2987" spans="2:9" x14ac:dyDescent="0.2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27848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27849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27850</v>
      </c>
      <c r="I2989" s="1">
        <f>+Territorio[[#This Row],[id]]</f>
        <v>2979</v>
      </c>
    </row>
    <row r="2990" spans="2:9" x14ac:dyDescent="0.2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27851</v>
      </c>
      <c r="I2990" s="1">
        <f>+Territorio[[#This Row],[id]]</f>
        <v>2980</v>
      </c>
    </row>
    <row r="2991" spans="2:9" x14ac:dyDescent="0.2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27852</v>
      </c>
      <c r="I2991" s="1">
        <f>+Territorio[[#This Row],[id]]</f>
        <v>2981</v>
      </c>
    </row>
    <row r="2992" spans="2:9" x14ac:dyDescent="0.2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27853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27854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27855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27856</v>
      </c>
      <c r="I2995" s="1">
        <f>+Territorio[[#This Row],[id]]</f>
        <v>2985</v>
      </c>
    </row>
    <row r="2996" spans="2:9" x14ac:dyDescent="0.2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27857</v>
      </c>
      <c r="I2996" s="1">
        <f>+Territorio[[#This Row],[id]]</f>
        <v>2986</v>
      </c>
    </row>
    <row r="2997" spans="2:9" x14ac:dyDescent="0.2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27858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27859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27860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27861</v>
      </c>
      <c r="I3000" s="1">
        <f>+Territorio[[#This Row],[id]]</f>
        <v>2990</v>
      </c>
    </row>
    <row r="3001" spans="2:9" x14ac:dyDescent="0.2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27862</v>
      </c>
      <c r="I3001" s="1">
        <f>+Territorio[[#This Row],[id]]</f>
        <v>2991</v>
      </c>
    </row>
    <row r="3002" spans="2:9" x14ac:dyDescent="0.2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27863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27864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27865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27866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27867</v>
      </c>
      <c r="I3006" s="1">
        <f>+Territorio[[#This Row],[id]]</f>
        <v>2996</v>
      </c>
    </row>
    <row r="3007" spans="2:9" x14ac:dyDescent="0.2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27868</v>
      </c>
      <c r="I3007" s="1">
        <f>+Territorio[[#This Row],[id]]</f>
        <v>2997</v>
      </c>
    </row>
    <row r="3008" spans="2:9" x14ac:dyDescent="0.2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27869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27870</v>
      </c>
      <c r="I3009" s="1">
        <f>+Territorio[[#This Row],[id]]</f>
        <v>2999</v>
      </c>
    </row>
    <row r="3010" spans="2:9" x14ac:dyDescent="0.2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27871</v>
      </c>
      <c r="I3010" s="1">
        <f>+Territorio[[#This Row],[id]]</f>
        <v>3000</v>
      </c>
    </row>
    <row r="3011" spans="2:9" x14ac:dyDescent="0.2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27872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27873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27874</v>
      </c>
      <c r="I3013" s="1">
        <f>+Territorio[[#This Row],[id]]</f>
        <v>3003</v>
      </c>
    </row>
    <row r="3014" spans="2:9" x14ac:dyDescent="0.2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27875</v>
      </c>
      <c r="I3014" s="1">
        <f>+Territorio[[#This Row],[id]]</f>
        <v>3004</v>
      </c>
    </row>
    <row r="3015" spans="2:9" x14ac:dyDescent="0.2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27876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27877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27878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27879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27880</v>
      </c>
      <c r="I3019" s="1">
        <f>+Territorio[[#This Row],[id]]</f>
        <v>3009</v>
      </c>
    </row>
    <row r="3020" spans="2:9" x14ac:dyDescent="0.2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27881</v>
      </c>
      <c r="I3020" s="1">
        <f>+Territorio[[#This Row],[id]]</f>
        <v>3010</v>
      </c>
    </row>
    <row r="3021" spans="2:9" x14ac:dyDescent="0.2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27882</v>
      </c>
      <c r="I3021" s="1">
        <f>+Territorio[[#This Row],[id]]</f>
        <v>3011</v>
      </c>
    </row>
    <row r="3022" spans="2:9" x14ac:dyDescent="0.2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27883</v>
      </c>
      <c r="I3022" s="1">
        <f>+Territorio[[#This Row],[id]]</f>
        <v>3012</v>
      </c>
    </row>
    <row r="3023" spans="2:9" x14ac:dyDescent="0.2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27884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27885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27886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27887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27888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27889</v>
      </c>
      <c r="I3028" s="1">
        <f>+Territorio[[#This Row],[id]]</f>
        <v>3018</v>
      </c>
    </row>
    <row r="3029" spans="2:9" x14ac:dyDescent="0.2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27890</v>
      </c>
      <c r="I3029" s="1">
        <f>+Territorio[[#This Row],[id]]</f>
        <v>3019</v>
      </c>
    </row>
    <row r="3030" spans="2:9" x14ac:dyDescent="0.2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27891</v>
      </c>
      <c r="I3030" s="1">
        <f>+Territorio[[#This Row],[id]]</f>
        <v>3020</v>
      </c>
    </row>
    <row r="3031" spans="2:9" x14ac:dyDescent="0.2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27892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27893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27894</v>
      </c>
      <c r="I3033" s="1">
        <f>+Territorio[[#This Row],[id]]</f>
        <v>3023</v>
      </c>
    </row>
    <row r="3034" spans="2:9" x14ac:dyDescent="0.2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27895</v>
      </c>
      <c r="I3034" s="1">
        <f>+Territorio[[#This Row],[id]]</f>
        <v>3024</v>
      </c>
    </row>
    <row r="3035" spans="2:9" x14ac:dyDescent="0.2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27896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27897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27898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27899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27900</v>
      </c>
      <c r="I3039" s="1">
        <f>+Territorio[[#This Row],[id]]</f>
        <v>3029</v>
      </c>
    </row>
    <row r="3040" spans="2:9" x14ac:dyDescent="0.2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27901</v>
      </c>
      <c r="I3040" s="1">
        <f>+Territorio[[#This Row],[id]]</f>
        <v>3030</v>
      </c>
    </row>
    <row r="3041" spans="2:9" x14ac:dyDescent="0.2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27902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27903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27904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27905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27906</v>
      </c>
      <c r="I3045" s="1">
        <f>+Territorio[[#This Row],[id]]</f>
        <v>3035</v>
      </c>
    </row>
    <row r="3046" spans="2:9" x14ac:dyDescent="0.2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27907</v>
      </c>
      <c r="I3046" s="1">
        <f>+Territorio[[#This Row],[id]]</f>
        <v>3036</v>
      </c>
    </row>
    <row r="3047" spans="2:9" x14ac:dyDescent="0.2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27908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27909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27910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27911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27912</v>
      </c>
      <c r="I3051" s="1">
        <f>+Territorio[[#This Row],[id]]</f>
        <v>3041</v>
      </c>
    </row>
    <row r="3052" spans="2:9" x14ac:dyDescent="0.2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27913</v>
      </c>
      <c r="I3052" s="1">
        <f>+Territorio[[#This Row],[id]]</f>
        <v>3042</v>
      </c>
    </row>
    <row r="3053" spans="2:9" x14ac:dyDescent="0.2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27914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27915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27916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27917</v>
      </c>
      <c r="I3056" s="1">
        <f>+Territorio[[#This Row],[id]]</f>
        <v>3046</v>
      </c>
    </row>
    <row r="3057" spans="2:9" x14ac:dyDescent="0.2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27918</v>
      </c>
      <c r="I3057" s="1">
        <f>+Territorio[[#This Row],[id]]</f>
        <v>3047</v>
      </c>
    </row>
    <row r="3058" spans="2:9" x14ac:dyDescent="0.2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27919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27920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27921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27922</v>
      </c>
      <c r="I3061" s="1">
        <f>+Territorio[[#This Row],[id]]</f>
        <v>3051</v>
      </c>
    </row>
    <row r="3062" spans="2:9" x14ac:dyDescent="0.2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27923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27924</v>
      </c>
      <c r="I3063" s="1">
        <f>+Territorio[[#This Row],[id]]</f>
        <v>3053</v>
      </c>
    </row>
    <row r="3064" spans="2:9" x14ac:dyDescent="0.2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27925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27926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27927</v>
      </c>
      <c r="I3066" s="1">
        <f>+Territorio[[#This Row],[id]]</f>
        <v>3056</v>
      </c>
    </row>
    <row r="3067" spans="2:9" x14ac:dyDescent="0.2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27928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27929</v>
      </c>
      <c r="I3068" s="1">
        <f>+Territorio[[#This Row],[id]]</f>
        <v>3058</v>
      </c>
    </row>
    <row r="3069" spans="2:9" x14ac:dyDescent="0.2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27930</v>
      </c>
      <c r="I3069" s="1">
        <f>+Territorio[[#This Row],[id]]</f>
        <v>3059</v>
      </c>
    </row>
    <row r="3070" spans="2:9" x14ac:dyDescent="0.2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27931</v>
      </c>
      <c r="I3070" s="1">
        <f>+Territorio[[#This Row],[id]]</f>
        <v>3060</v>
      </c>
    </row>
    <row r="3071" spans="2:9" x14ac:dyDescent="0.2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27932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27933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27934</v>
      </c>
      <c r="I3073" s="1">
        <f>+Territorio[[#This Row],[id]]</f>
        <v>3063</v>
      </c>
    </row>
    <row r="3074" spans="2:9" x14ac:dyDescent="0.2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27935</v>
      </c>
      <c r="I3074" s="1">
        <f>+Territorio[[#This Row],[id]]</f>
        <v>3064</v>
      </c>
    </row>
    <row r="3075" spans="2:9" x14ac:dyDescent="0.2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27936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27937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27938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27939</v>
      </c>
      <c r="I3078" s="1">
        <f>+Territorio[[#This Row],[id]]</f>
        <v>3068</v>
      </c>
    </row>
    <row r="3079" spans="2:9" x14ac:dyDescent="0.2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27940</v>
      </c>
      <c r="I3079" s="1">
        <f>+Territorio[[#This Row],[id]]</f>
        <v>3069</v>
      </c>
    </row>
    <row r="3080" spans="2:9" x14ac:dyDescent="0.2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27941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27942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27943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27944</v>
      </c>
      <c r="I3083" s="1">
        <f>+Territorio[[#This Row],[id]]</f>
        <v>3073</v>
      </c>
    </row>
    <row r="3084" spans="2:9" x14ac:dyDescent="0.2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27945</v>
      </c>
      <c r="I3084" s="1">
        <f>+Territorio[[#This Row],[id]]</f>
        <v>3074</v>
      </c>
    </row>
    <row r="3085" spans="2:9" x14ac:dyDescent="0.2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27946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27947</v>
      </c>
      <c r="I3086" s="1">
        <f>+Territorio[[#This Row],[id]]</f>
        <v>3076</v>
      </c>
    </row>
    <row r="3087" spans="2:9" x14ac:dyDescent="0.2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27948</v>
      </c>
      <c r="I3087" s="1">
        <f>+Territorio[[#This Row],[id]]</f>
        <v>3077</v>
      </c>
    </row>
    <row r="3088" spans="2:9" x14ac:dyDescent="0.2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27949</v>
      </c>
      <c r="I3088" s="1">
        <f>+Territorio[[#This Row],[id]]</f>
        <v>3078</v>
      </c>
    </row>
    <row r="3089" spans="2:9" x14ac:dyDescent="0.2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27950</v>
      </c>
      <c r="I3089" s="1">
        <f>+Territorio[[#This Row],[id]]</f>
        <v>3079</v>
      </c>
    </row>
    <row r="3090" spans="2:9" x14ac:dyDescent="0.2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27951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27952</v>
      </c>
      <c r="I3091" s="1">
        <f>+Territorio[[#This Row],[id]]</f>
        <v>3081</v>
      </c>
    </row>
    <row r="3092" spans="2:9" x14ac:dyDescent="0.2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27953</v>
      </c>
      <c r="I3092" s="1">
        <f>+Territorio[[#This Row],[id]]</f>
        <v>3082</v>
      </c>
    </row>
    <row r="3093" spans="2:9" x14ac:dyDescent="0.2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27954</v>
      </c>
      <c r="I3093" s="1">
        <f>+Territorio[[#This Row],[id]]</f>
        <v>3083</v>
      </c>
    </row>
    <row r="3094" spans="2:9" x14ac:dyDescent="0.2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27955</v>
      </c>
      <c r="I3094" s="1">
        <f>+Territorio[[#This Row],[id]]</f>
        <v>3084</v>
      </c>
    </row>
    <row r="3095" spans="2:9" x14ac:dyDescent="0.2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27956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27957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27958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27959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27960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27961</v>
      </c>
      <c r="I3100" s="1">
        <f>+Territorio[[#This Row],[id]]</f>
        <v>3090</v>
      </c>
    </row>
    <row r="3101" spans="2:9" x14ac:dyDescent="0.2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27962</v>
      </c>
      <c r="I3101" s="1">
        <f>+Territorio[[#This Row],[id]]</f>
        <v>3091</v>
      </c>
    </row>
    <row r="3102" spans="2:9" x14ac:dyDescent="0.2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27963</v>
      </c>
      <c r="I3102" s="1">
        <f>+Territorio[[#This Row],[id]]</f>
        <v>3092</v>
      </c>
    </row>
    <row r="3103" spans="2:9" x14ac:dyDescent="0.2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27964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27965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27966</v>
      </c>
      <c r="I3105" s="1">
        <f>+Territorio[[#This Row],[id]]</f>
        <v>3095</v>
      </c>
    </row>
    <row r="3106" spans="2:9" x14ac:dyDescent="0.25">
      <c r="B3106">
        <v>3096</v>
      </c>
      <c r="C3106" s="1" t="s">
        <v>27967</v>
      </c>
      <c r="D3106" s="1" t="s">
        <v>27968</v>
      </c>
      <c r="E3106" s="1" t="s">
        <v>22184</v>
      </c>
      <c r="F3106" s="1" t="s">
        <v>27968</v>
      </c>
      <c r="G3106" s="1" t="s">
        <v>43</v>
      </c>
      <c r="H3106" s="1" t="s">
        <v>27969</v>
      </c>
      <c r="I3106" s="1">
        <f>+Territorio[[#This Row],[id]]</f>
        <v>3096</v>
      </c>
    </row>
    <row r="3107" spans="2:9" x14ac:dyDescent="0.25">
      <c r="B3107">
        <v>3097</v>
      </c>
      <c r="C3107" s="1" t="s">
        <v>27970</v>
      </c>
      <c r="D3107" s="1" t="s">
        <v>27971</v>
      </c>
      <c r="E3107" s="1" t="s">
        <v>22184</v>
      </c>
      <c r="F3107" s="1" t="s">
        <v>27971</v>
      </c>
      <c r="G3107" s="1" t="s">
        <v>43</v>
      </c>
      <c r="H3107" s="1" t="s">
        <v>27972</v>
      </c>
      <c r="I3107" s="1">
        <f>+Territorio[[#This Row],[id]]</f>
        <v>3097</v>
      </c>
    </row>
    <row r="3108" spans="2:9" x14ac:dyDescent="0.25">
      <c r="B3108">
        <v>3098</v>
      </c>
      <c r="C3108" s="1" t="s">
        <v>27973</v>
      </c>
      <c r="D3108" s="1" t="s">
        <v>27974</v>
      </c>
      <c r="E3108" s="1" t="s">
        <v>22184</v>
      </c>
      <c r="F3108" s="1" t="s">
        <v>27974</v>
      </c>
      <c r="G3108" s="1" t="s">
        <v>43</v>
      </c>
      <c r="H3108" s="1" t="s">
        <v>27975</v>
      </c>
      <c r="I3108" s="1">
        <f>+Territorio[[#This Row],[id]]</f>
        <v>3098</v>
      </c>
    </row>
    <row r="3109" spans="2:9" x14ac:dyDescent="0.25">
      <c r="B3109">
        <v>3099</v>
      </c>
      <c r="C3109" s="1" t="s">
        <v>27976</v>
      </c>
      <c r="D3109" s="1" t="s">
        <v>27977</v>
      </c>
      <c r="E3109" s="1" t="s">
        <v>22184</v>
      </c>
      <c r="F3109" s="1" t="s">
        <v>27977</v>
      </c>
      <c r="G3109" s="1" t="s">
        <v>43</v>
      </c>
      <c r="H3109" s="1" t="s">
        <v>27978</v>
      </c>
      <c r="I3109" s="1">
        <f>+Territorio[[#This Row],[id]]</f>
        <v>3099</v>
      </c>
    </row>
    <row r="3110" spans="2:9" x14ac:dyDescent="0.25">
      <c r="B3110">
        <v>3100</v>
      </c>
      <c r="C3110" s="1" t="s">
        <v>27979</v>
      </c>
      <c r="D3110" s="1" t="s">
        <v>27980</v>
      </c>
      <c r="E3110" s="1" t="s">
        <v>22184</v>
      </c>
      <c r="F3110" s="1" t="s">
        <v>27980</v>
      </c>
      <c r="G3110" s="1" t="s">
        <v>43</v>
      </c>
      <c r="H3110" s="1" t="s">
        <v>27981</v>
      </c>
      <c r="I3110" s="1">
        <f>+Territorio[[#This Row],[id]]</f>
        <v>3100</v>
      </c>
    </row>
    <row r="3111" spans="2:9" x14ac:dyDescent="0.25">
      <c r="B3111">
        <v>3101</v>
      </c>
      <c r="C3111" s="1" t="s">
        <v>27982</v>
      </c>
      <c r="D3111" s="1" t="s">
        <v>27983</v>
      </c>
      <c r="E3111" s="1" t="s">
        <v>22184</v>
      </c>
      <c r="F3111" s="1" t="s">
        <v>27983</v>
      </c>
      <c r="G3111" s="1" t="s">
        <v>43</v>
      </c>
      <c r="H3111" s="1" t="s">
        <v>27984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22429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22430</v>
      </c>
      <c r="C3">
        <v>1</v>
      </c>
      <c r="D3" s="1" t="s">
        <v>32</v>
      </c>
    </row>
    <row r="4" spans="1:4" x14ac:dyDescent="0.25">
      <c r="A4" t="s">
        <v>33</v>
      </c>
      <c r="B4" t="s">
        <v>22431</v>
      </c>
      <c r="C4">
        <v>3</v>
      </c>
      <c r="D4" s="1" t="s">
        <v>34</v>
      </c>
    </row>
    <row r="5" spans="1:4" x14ac:dyDescent="0.2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x14ac:dyDescent="0.2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x14ac:dyDescent="0.2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x14ac:dyDescent="0.2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x14ac:dyDescent="0.2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x14ac:dyDescent="0.2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x14ac:dyDescent="0.2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x14ac:dyDescent="0.2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x14ac:dyDescent="0.2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x14ac:dyDescent="0.2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x14ac:dyDescent="0.2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x14ac:dyDescent="0.2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x14ac:dyDescent="0.2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x14ac:dyDescent="0.2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x14ac:dyDescent="0.2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x14ac:dyDescent="0.2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x14ac:dyDescent="0.2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x14ac:dyDescent="0.2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x14ac:dyDescent="0.2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x14ac:dyDescent="0.2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x14ac:dyDescent="0.2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x14ac:dyDescent="0.2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x14ac:dyDescent="0.2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x14ac:dyDescent="0.2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x14ac:dyDescent="0.2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x14ac:dyDescent="0.2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x14ac:dyDescent="0.2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x14ac:dyDescent="0.2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x14ac:dyDescent="0.2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x14ac:dyDescent="0.2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x14ac:dyDescent="0.2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x14ac:dyDescent="0.2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x14ac:dyDescent="0.2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x14ac:dyDescent="0.2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x14ac:dyDescent="0.2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x14ac:dyDescent="0.2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x14ac:dyDescent="0.2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x14ac:dyDescent="0.2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x14ac:dyDescent="0.2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x14ac:dyDescent="0.2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x14ac:dyDescent="0.2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x14ac:dyDescent="0.2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x14ac:dyDescent="0.2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x14ac:dyDescent="0.2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x14ac:dyDescent="0.2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x14ac:dyDescent="0.2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x14ac:dyDescent="0.2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x14ac:dyDescent="0.2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x14ac:dyDescent="0.2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x14ac:dyDescent="0.2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x14ac:dyDescent="0.2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x14ac:dyDescent="0.2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x14ac:dyDescent="0.2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x14ac:dyDescent="0.2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x14ac:dyDescent="0.2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x14ac:dyDescent="0.2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x14ac:dyDescent="0.2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x14ac:dyDescent="0.2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x14ac:dyDescent="0.2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2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x14ac:dyDescent="0.2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x14ac:dyDescent="0.2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x14ac:dyDescent="0.2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x14ac:dyDescent="0.2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x14ac:dyDescent="0.25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x14ac:dyDescent="0.25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x14ac:dyDescent="0.25">
      <c r="A80">
        <v>70</v>
      </c>
      <c r="B80" s="1" t="s">
        <v>27985</v>
      </c>
      <c r="C80" s="1" t="s">
        <v>27986</v>
      </c>
      <c r="D80" s="1" t="s">
        <v>27987</v>
      </c>
      <c r="E80" s="1" t="s">
        <v>27988</v>
      </c>
      <c r="F80" s="1">
        <f>+unidad_medida[[#This Row],[id]]</f>
        <v>70</v>
      </c>
    </row>
    <row r="81" spans="1:6" x14ac:dyDescent="0.25">
      <c r="A81">
        <v>71</v>
      </c>
      <c r="B81" s="1" t="s">
        <v>27989</v>
      </c>
      <c r="C81" s="1" t="s">
        <v>22297</v>
      </c>
      <c r="D81" s="1" t="s">
        <v>27987</v>
      </c>
      <c r="E81" s="1" t="s">
        <v>27990</v>
      </c>
      <c r="F81" s="1">
        <f>+unidad_medida[[#This Row],[id]]</f>
        <v>71</v>
      </c>
    </row>
    <row r="82" spans="1:6" x14ac:dyDescent="0.25">
      <c r="A82">
        <v>72</v>
      </c>
      <c r="B82" s="1" t="s">
        <v>27991</v>
      </c>
      <c r="C82" s="1" t="s">
        <v>27992</v>
      </c>
      <c r="D82" s="1" t="s">
        <v>6240</v>
      </c>
      <c r="E82" s="1" t="s">
        <v>27993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x14ac:dyDescent="0.2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24688</v>
      </c>
      <c r="J106" s="1" t="s">
        <v>24689</v>
      </c>
      <c r="K106" s="1" t="s">
        <v>24690</v>
      </c>
      <c r="L106" s="1" t="s">
        <v>24691</v>
      </c>
      <c r="M106" s="1" t="s">
        <v>24692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24693</v>
      </c>
      <c r="J107" s="1" t="s">
        <v>24694</v>
      </c>
      <c r="K107" s="1" t="s">
        <v>24695</v>
      </c>
      <c r="L107" s="1" t="s">
        <v>24696</v>
      </c>
      <c r="M107" s="1" t="s">
        <v>24697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24698</v>
      </c>
      <c r="J119" s="1" t="s">
        <v>24699</v>
      </c>
      <c r="K119" s="1" t="s">
        <v>24700</v>
      </c>
      <c r="L119" s="1" t="s">
        <v>24701</v>
      </c>
      <c r="M119" s="1" t="s">
        <v>24702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24703</v>
      </c>
      <c r="J120" s="1" t="s">
        <v>24704</v>
      </c>
      <c r="K120" s="1" t="s">
        <v>24705</v>
      </c>
      <c r="L120" s="1" t="s">
        <v>24706</v>
      </c>
      <c r="M120" s="1" t="s">
        <v>24707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24708</v>
      </c>
      <c r="J121" s="1" t="s">
        <v>24709</v>
      </c>
      <c r="K121" s="1" t="s">
        <v>24710</v>
      </c>
      <c r="L121" s="1" t="s">
        <v>24711</v>
      </c>
      <c r="M121" s="1" t="s">
        <v>24712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24713</v>
      </c>
      <c r="J122" s="1" t="s">
        <v>24714</v>
      </c>
      <c r="K122" s="1" t="s">
        <v>24715</v>
      </c>
      <c r="L122" s="1" t="s">
        <v>24716</v>
      </c>
      <c r="M122" s="1" t="s">
        <v>24717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24718</v>
      </c>
      <c r="J123" s="1" t="s">
        <v>24719</v>
      </c>
      <c r="K123" s="1" t="s">
        <v>24720</v>
      </c>
      <c r="L123" s="1" t="s">
        <v>24721</v>
      </c>
      <c r="M123" s="1" t="s">
        <v>24722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24723</v>
      </c>
      <c r="J208" s="1" t="s">
        <v>24724</v>
      </c>
      <c r="K208" s="1" t="s">
        <v>24725</v>
      </c>
      <c r="L208" s="1" t="s">
        <v>24726</v>
      </c>
      <c r="M208" s="1" t="s">
        <v>24727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24728</v>
      </c>
      <c r="J209" s="1" t="s">
        <v>24729</v>
      </c>
      <c r="K209" s="1" t="s">
        <v>24730</v>
      </c>
      <c r="L209" s="1" t="s">
        <v>24731</v>
      </c>
      <c r="M209" s="1" t="s">
        <v>24732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24733</v>
      </c>
      <c r="J210" s="1" t="s">
        <v>24734</v>
      </c>
      <c r="K210" s="1" t="s">
        <v>24735</v>
      </c>
      <c r="L210" s="1" t="s">
        <v>24736</v>
      </c>
      <c r="M210" s="1" t="s">
        <v>24737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24738</v>
      </c>
      <c r="J211" s="1" t="s">
        <v>24739</v>
      </c>
      <c r="K211" s="1" t="s">
        <v>24740</v>
      </c>
      <c r="L211" s="1" t="s">
        <v>24741</v>
      </c>
      <c r="M211" s="1" t="s">
        <v>24742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22228</v>
      </c>
      <c r="B1" t="s">
        <v>22229</v>
      </c>
      <c r="C1" t="s">
        <v>22230</v>
      </c>
    </row>
    <row r="2" spans="1:3" x14ac:dyDescent="0.25">
      <c r="A2" s="1" t="s">
        <v>22231</v>
      </c>
      <c r="B2" s="1" t="s">
        <v>22232</v>
      </c>
      <c r="C2">
        <v>1</v>
      </c>
    </row>
    <row r="3" spans="1:3" x14ac:dyDescent="0.25">
      <c r="A3" s="1" t="s">
        <v>22233</v>
      </c>
      <c r="B3" s="1" t="s">
        <v>22234</v>
      </c>
      <c r="C3">
        <v>2</v>
      </c>
    </row>
    <row r="4" spans="1:3" x14ac:dyDescent="0.25">
      <c r="A4" s="1" t="s">
        <v>22235</v>
      </c>
      <c r="B4" s="1" t="s">
        <v>22236</v>
      </c>
      <c r="C4">
        <v>3</v>
      </c>
    </row>
    <row r="5" spans="1:3" x14ac:dyDescent="0.25">
      <c r="A5" s="1" t="s">
        <v>22237</v>
      </c>
      <c r="B5" s="1" t="s">
        <v>22238</v>
      </c>
      <c r="C5">
        <v>4</v>
      </c>
    </row>
    <row r="6" spans="1:3" x14ac:dyDescent="0.25">
      <c r="A6" s="1" t="s">
        <v>22239</v>
      </c>
      <c r="B6" s="1" t="s">
        <v>22240</v>
      </c>
      <c r="C6">
        <v>5</v>
      </c>
    </row>
    <row r="7" spans="1:3" x14ac:dyDescent="0.25">
      <c r="A7" s="1" t="s">
        <v>22223</v>
      </c>
      <c r="B7" s="1" t="s">
        <v>22241</v>
      </c>
      <c r="C7">
        <v>6</v>
      </c>
    </row>
    <row r="8" spans="1:3" x14ac:dyDescent="0.25">
      <c r="A8" s="1" t="s">
        <v>22242</v>
      </c>
      <c r="B8" s="1" t="s">
        <v>22243</v>
      </c>
      <c r="C8">
        <v>7</v>
      </c>
    </row>
    <row r="9" spans="1:3" x14ac:dyDescent="0.25">
      <c r="A9" s="1" t="s">
        <v>22244</v>
      </c>
      <c r="B9" s="1" t="s">
        <v>22245</v>
      </c>
      <c r="C9">
        <v>8</v>
      </c>
    </row>
    <row r="10" spans="1:3" x14ac:dyDescent="0.25">
      <c r="A10" s="1" t="s">
        <v>22246</v>
      </c>
      <c r="B10" s="1" t="s">
        <v>22247</v>
      </c>
      <c r="C10">
        <v>9</v>
      </c>
    </row>
    <row r="11" spans="1:3" x14ac:dyDescent="0.25">
      <c r="A11" s="1" t="s">
        <v>22248</v>
      </c>
      <c r="B11" s="1" t="s">
        <v>22249</v>
      </c>
      <c r="C11">
        <v>10</v>
      </c>
    </row>
    <row r="12" spans="1:3" x14ac:dyDescent="0.25">
      <c r="A12" s="1" t="s">
        <v>22250</v>
      </c>
      <c r="B12" s="1" t="s">
        <v>22251</v>
      </c>
      <c r="C12">
        <v>11</v>
      </c>
    </row>
    <row r="13" spans="1:3" x14ac:dyDescent="0.25">
      <c r="A13" s="1" t="s">
        <v>22252</v>
      </c>
      <c r="B13" s="1" t="s">
        <v>22253</v>
      </c>
      <c r="C13">
        <v>12</v>
      </c>
    </row>
    <row r="14" spans="1:3" x14ac:dyDescent="0.2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Categoria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2021-05-26T14:48:26Z</dcterms:modified>
</cp:coreProperties>
</file>