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76C895BC-C342-4387-8775-6E5C8ABB149D}"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4" i="13"/>
  <c r="A47" i="13"/>
  <c r="A48" i="13"/>
  <c r="A49" i="13"/>
  <c r="A50" i="13"/>
  <c r="A51" i="13"/>
  <c r="A52" i="13"/>
  <c r="A53" i="13"/>
  <c r="S43" i="13"/>
  <c r="T43" i="13" s="1"/>
  <c r="Q42" i="13"/>
  <c r="R42" i="13"/>
  <c r="S42" i="13"/>
  <c r="T42" i="13" s="1"/>
  <c r="U42" i="13"/>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I42" i="13"/>
  <c r="AJ42" i="13"/>
  <c r="AK42" i="13"/>
  <c r="AL42" i="13"/>
  <c r="AL43" i="13" s="1"/>
  <c r="AM42" i="13"/>
  <c r="AN42" i="13"/>
  <c r="AO42" i="13"/>
  <c r="AP42" i="13"/>
  <c r="AQ42" i="13"/>
  <c r="Q43" i="13"/>
  <c r="R43" i="13"/>
  <c r="AQ43" i="13" s="1"/>
  <c r="U43" i="13"/>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U44" i="13"/>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U45" i="13"/>
  <c r="W45" i="13"/>
  <c r="AA45" i="13"/>
  <c r="AA46" i="13" s="1"/>
  <c r="AA47" i="13" s="1"/>
  <c r="AA48" i="13" s="1"/>
  <c r="AA49" i="13" s="1"/>
  <c r="AA50" i="13" s="1"/>
  <c r="AA51" i="13" s="1"/>
  <c r="AE45" i="13"/>
  <c r="AE46" i="13" s="1"/>
  <c r="AE47" i="13" s="1"/>
  <c r="AE48" i="13" s="1"/>
  <c r="AE49" i="13" s="1"/>
  <c r="AE50" i="13" s="1"/>
  <c r="AE51" i="13" s="1"/>
  <c r="AG45" i="13"/>
  <c r="AI45" i="13"/>
  <c r="AJ45" i="13"/>
  <c r="AK45" i="13"/>
  <c r="AM45" i="13"/>
  <c r="AM46" i="13" s="1"/>
  <c r="AM47" i="13" s="1"/>
  <c r="AM48" i="13" s="1"/>
  <c r="AM49" i="13" s="1"/>
  <c r="AM50" i="13" s="1"/>
  <c r="AM51" i="13" s="1"/>
  <c r="Q46" i="13"/>
  <c r="S46" i="13"/>
  <c r="T46" i="13" s="1"/>
  <c r="U46" i="13"/>
  <c r="W46" i="13"/>
  <c r="AG46" i="13"/>
  <c r="AI46" i="13"/>
  <c r="AJ46" i="13"/>
  <c r="AK46" i="13"/>
  <c r="Q47" i="13"/>
  <c r="S47" i="13"/>
  <c r="T47" i="13" s="1"/>
  <c r="U47" i="13"/>
  <c r="W47" i="13"/>
  <c r="AG47" i="13"/>
  <c r="AI47" i="13"/>
  <c r="AJ47" i="13"/>
  <c r="AK47" i="13"/>
  <c r="Q48" i="13"/>
  <c r="S48" i="13"/>
  <c r="T48" i="13" s="1"/>
  <c r="U48" i="13"/>
  <c r="W48" i="13"/>
  <c r="AG48" i="13"/>
  <c r="AI48" i="13"/>
  <c r="AJ48" i="13"/>
  <c r="AK48" i="13"/>
  <c r="Q49" i="13"/>
  <c r="S49" i="13"/>
  <c r="T49" i="13" s="1"/>
  <c r="U49" i="13"/>
  <c r="W49" i="13"/>
  <c r="AG49" i="13"/>
  <c r="AI49" i="13"/>
  <c r="AJ49" i="13"/>
  <c r="AK49" i="13"/>
  <c r="Q50" i="13"/>
  <c r="S50" i="13"/>
  <c r="T50" i="13"/>
  <c r="U50" i="13"/>
  <c r="W50" i="13"/>
  <c r="AG50" i="13"/>
  <c r="AI50" i="13"/>
  <c r="AJ50" i="13"/>
  <c r="AK50" i="13"/>
  <c r="Q51" i="13"/>
  <c r="S51" i="13"/>
  <c r="T51" i="13" s="1"/>
  <c r="U51" i="13"/>
  <c r="W51" i="13"/>
  <c r="AG51" i="13"/>
  <c r="AI51" i="13"/>
  <c r="AJ51" i="13"/>
  <c r="AK51" i="13"/>
  <c r="P42" i="13"/>
  <c r="P43" i="13" s="1"/>
  <c r="P44" i="13" s="1"/>
  <c r="P45" i="13" s="1"/>
  <c r="P46" i="13" s="1"/>
  <c r="P47" i="13" s="1"/>
  <c r="P48" i="13" s="1"/>
  <c r="P49" i="13" s="1"/>
  <c r="P50" i="13" s="1"/>
  <c r="P51" i="13" s="1"/>
  <c r="N43" i="13"/>
  <c r="N44" i="13"/>
  <c r="N45" i="13"/>
  <c r="N46" i="13"/>
  <c r="N47" i="13"/>
  <c r="N48" i="13"/>
  <c r="N49" i="13"/>
  <c r="N50" i="13"/>
  <c r="N51" i="13"/>
  <c r="N42" i="13"/>
  <c r="A42" i="13"/>
  <c r="A43" i="13"/>
  <c r="A44" i="13"/>
  <c r="A45" i="13"/>
  <c r="A46" i="13"/>
  <c r="R46" i="13" l="1"/>
  <c r="AQ45" i="13"/>
  <c r="AL44" i="13"/>
  <c r="AQ44" i="13"/>
  <c r="AC44"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AL45" i="13" l="1"/>
  <c r="AP44" i="13"/>
  <c r="AC45" i="13"/>
  <c r="AQ46" i="13"/>
  <c r="R47" i="13"/>
  <c r="AP45" i="13" l="1"/>
  <c r="AC46" i="13"/>
  <c r="R48" i="13"/>
  <c r="AQ47" i="13"/>
  <c r="AL46" i="13"/>
  <c r="R49" i="13" l="1"/>
  <c r="AQ48" i="13"/>
  <c r="AP46" i="13"/>
  <c r="AC47" i="13"/>
  <c r="AL47" i="13"/>
  <c r="AP47" i="13" l="1"/>
  <c r="AC48" i="13"/>
  <c r="AL48" i="13"/>
  <c r="R50" i="13"/>
  <c r="AQ49" i="13"/>
  <c r="AL49" i="13" l="1"/>
  <c r="AP48" i="13"/>
  <c r="AC49" i="13"/>
  <c r="AQ50" i="13"/>
  <c r="R51" i="13"/>
  <c r="AQ51" i="13" s="1"/>
  <c r="AP49" i="13" l="1"/>
  <c r="AC50" i="13"/>
  <c r="AL50" i="13"/>
  <c r="AL51" i="13" l="1"/>
  <c r="AP50" i="13"/>
  <c r="AC51" i="13"/>
  <c r="AP51" i="13" s="1"/>
  <c r="N58" i="13" l="1"/>
  <c r="Q58" i="13"/>
  <c r="S58" i="13"/>
  <c r="T58" i="13" s="1"/>
  <c r="U58" i="13"/>
  <c r="W58" i="13"/>
  <c r="AI58" i="13"/>
  <c r="AJ58" i="13"/>
  <c r="AK58" i="13"/>
  <c r="S59" i="13"/>
  <c r="T59" i="13" s="1"/>
  <c r="N59" i="13"/>
  <c r="Q59" i="13"/>
  <c r="U59" i="13"/>
  <c r="W59" i="13"/>
  <c r="AI59" i="13"/>
  <c r="AJ59" i="13"/>
  <c r="AK59" i="13"/>
  <c r="A58" i="13"/>
  <c r="A59" i="13"/>
  <c r="AJ57" i="13" l="1"/>
  <c r="AJ56" i="13"/>
  <c r="AJ55" i="13"/>
  <c r="S55" i="13"/>
  <c r="T55" i="13" s="1"/>
  <c r="S52" i="13"/>
  <c r="T52" i="13" s="1"/>
  <c r="S54" i="13"/>
  <c r="T54" i="13" s="1"/>
  <c r="S53" i="13"/>
  <c r="T53" i="13" s="1"/>
  <c r="N52" i="13"/>
  <c r="Q52" i="13"/>
  <c r="U52" i="13"/>
  <c r="W52" i="13"/>
  <c r="AI52" i="13"/>
  <c r="AJ52" i="13"/>
  <c r="AK52" i="13"/>
  <c r="N53" i="13"/>
  <c r="AI53" i="13" s="1"/>
  <c r="Q53" i="13"/>
  <c r="U53" i="13"/>
  <c r="W53" i="13"/>
  <c r="AJ53" i="13"/>
  <c r="AK53" i="13"/>
  <c r="N54" i="13"/>
  <c r="AI54" i="13" s="1"/>
  <c r="Q54" i="13"/>
  <c r="U54" i="13"/>
  <c r="W54" i="13"/>
  <c r="AJ54" i="13"/>
  <c r="AK54" i="13"/>
  <c r="N55" i="13"/>
  <c r="AI55" i="13" s="1"/>
  <c r="Q55" i="13"/>
  <c r="U55" i="13"/>
  <c r="W55" i="13"/>
  <c r="AK55" i="13"/>
  <c r="S56" i="13"/>
  <c r="T56" i="13" s="1"/>
  <c r="N56" i="13"/>
  <c r="AI56" i="13" s="1"/>
  <c r="Q56" i="13"/>
  <c r="U56" i="13"/>
  <c r="W56" i="13"/>
  <c r="AK56" i="13"/>
  <c r="S57" i="13"/>
  <c r="T57" i="13" s="1"/>
  <c r="N57" i="13"/>
  <c r="Q57" i="13"/>
  <c r="U57" i="13"/>
  <c r="W57" i="13"/>
  <c r="AI57" i="13"/>
  <c r="AK57" i="13"/>
  <c r="A55" i="13"/>
  <c r="A56" i="13"/>
  <c r="A57" i="13"/>
  <c r="A54" i="13"/>
  <c r="S41" i="13"/>
  <c r="T41" i="13" s="1"/>
  <c r="S37" i="13"/>
  <c r="T37" i="13" s="1"/>
  <c r="S38" i="13"/>
  <c r="T38" i="13" s="1"/>
  <c r="S34" i="13"/>
  <c r="T34" i="13" s="1"/>
  <c r="AJ36" i="13"/>
  <c r="AJ34" i="13"/>
  <c r="AJ33" i="13"/>
  <c r="N34" i="13"/>
  <c r="Q34" i="13"/>
  <c r="U34" i="13"/>
  <c r="W34" i="13"/>
  <c r="AI34" i="13"/>
  <c r="AK34" i="13"/>
  <c r="S35" i="13"/>
  <c r="T35" i="13" s="1"/>
  <c r="N35" i="13"/>
  <c r="Q35" i="13"/>
  <c r="U35" i="13"/>
  <c r="W35" i="13"/>
  <c r="AI35" i="13"/>
  <c r="AJ35" i="13"/>
  <c r="AK35" i="13"/>
  <c r="S36" i="13"/>
  <c r="T36" i="13" s="1"/>
  <c r="N36" i="13"/>
  <c r="Q36" i="13"/>
  <c r="U36" i="13"/>
  <c r="W36" i="13"/>
  <c r="AI36" i="13"/>
  <c r="AK36" i="13"/>
  <c r="N37" i="13"/>
  <c r="AI37" i="13" s="1"/>
  <c r="Q37" i="13"/>
  <c r="U37" i="13"/>
  <c r="W37" i="13"/>
  <c r="AJ37" i="13"/>
  <c r="AK37" i="13"/>
  <c r="N38" i="13"/>
  <c r="Q38" i="13"/>
  <c r="U38" i="13"/>
  <c r="W38" i="13"/>
  <c r="AI38" i="13"/>
  <c r="AJ38" i="13"/>
  <c r="AK38" i="13"/>
  <c r="S39" i="13"/>
  <c r="T39" i="13" s="1"/>
  <c r="N39" i="13"/>
  <c r="Q39" i="13"/>
  <c r="U39" i="13"/>
  <c r="W39" i="13"/>
  <c r="AI39" i="13"/>
  <c r="AJ39" i="13"/>
  <c r="AK39" i="13"/>
  <c r="S40" i="13"/>
  <c r="T40" i="13" s="1"/>
  <c r="N40" i="13"/>
  <c r="AI40" i="13" s="1"/>
  <c r="Q40" i="13"/>
  <c r="U40" i="13"/>
  <c r="W40" i="13"/>
  <c r="AJ40" i="13"/>
  <c r="AK40" i="13"/>
  <c r="N41" i="13"/>
  <c r="AI41" i="13" s="1"/>
  <c r="Q41" i="13"/>
  <c r="U41" i="13"/>
  <c r="W41" i="13"/>
  <c r="AJ41" i="13"/>
  <c r="AK41" i="13"/>
  <c r="A34" i="13"/>
  <c r="A35" i="13"/>
  <c r="A36" i="13"/>
  <c r="A37" i="13"/>
  <c r="A38" i="13"/>
  <c r="A39" i="13"/>
  <c r="A40" i="13"/>
  <c r="A41" i="13"/>
  <c r="N32" i="13" l="1"/>
  <c r="AI32" i="13" s="1"/>
  <c r="Q32" i="13"/>
  <c r="S32" i="13"/>
  <c r="T32" i="13" s="1"/>
  <c r="U32" i="13"/>
  <c r="W32" i="13"/>
  <c r="AJ32" i="13"/>
  <c r="AK32" i="13"/>
  <c r="AK33" i="13" l="1"/>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R27" i="13"/>
  <c r="AQ26" i="13"/>
  <c r="AQ15" i="13"/>
  <c r="AL8" i="13" l="1"/>
  <c r="AQ27" i="13"/>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AL16" i="13" l="1"/>
  <c r="R35" i="13"/>
  <c r="AQ34"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38" i="13"/>
  <c r="R39"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AQ39" i="13"/>
  <c r="R40"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AQ53" i="13" l="1"/>
  <c r="R54" i="13"/>
  <c r="AL25" i="13"/>
  <c r="P5" i="13"/>
  <c r="AL26" i="13" l="1"/>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AL2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P23" i="13"/>
  <c r="AC24" i="13"/>
  <c r="AG26" i="13"/>
  <c r="P27" i="13"/>
  <c r="AC25" i="13" l="1"/>
  <c r="AP24" i="13"/>
  <c r="AL58" i="13"/>
  <c r="AG27" i="13"/>
  <c r="P28" i="13"/>
  <c r="AL59" i="13" l="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<sst xmlns="http://schemas.openxmlformats.org/spreadsheetml/2006/main" count="55085" uniqueCount="13860">
  <si>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</si>
  <si>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</si>
  <si>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</si>
  <si>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</si>
  <si>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</si>
  <si>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</si>
  <si>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</si>
  <si>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</si>
  <si>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</si>
  <si>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</si>
  <si>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</si>
  <si>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</si>
  <si>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</si>
  <si>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</si>
  <si>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</si>
  <si>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</si>
  <si>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</si>
  <si>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</si>
  <si>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</si>
  <si>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</si>
  <si>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</si>
  <si>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</si>
  <si>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</si>
  <si>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</si>
  <si>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</si>
  <si>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</si>
  <si>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</si>
  <si>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</si>
  <si>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</si>
  <si>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</si>
  <si>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</si>
  <si>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</si>
  <si>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</si>
  <si>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</si>
  <si>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</si>
  <si>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</si>
  <si>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</si>
  <si>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</si>
  <si>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</si>
  <si>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</si>
  <si>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</si>
  <si>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</si>
  <si>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</si>
  <si>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</si>
  <si>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</si>
  <si>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</si>
  <si>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</si>
  <si>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</si>
  <si>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</si>
  <si>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</si>
  <si>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</si>
  <si>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</si>
  <si>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</si>
  <si>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</si>
  <si>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</si>
  <si>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</si>
  <si>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</si>
  <si>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</si>
  <si>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</si>
  <si>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</si>
  <si>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</si>
  <si>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</si>
  <si>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</si>
  <si>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</si>
  <si>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</si>
  <si>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</si>
  <si>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</si>
  <si>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</si>
  <si>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</si>
  <si>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</si>
  <si>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</si>
  <si>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</si>
  <si>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</si>
  <si>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</si>
  <si>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</si>
  <si>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</si>
  <si>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</si>
  <si>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</si>
  <si>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</si>
  <si>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</si>
  <si>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</si>
  <si>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</si>
  <si>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</si>
  <si>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</si>
  <si>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</si>
  <si>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</si>
  <si>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</si>
  <si>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</si>
  <si>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</si>
  <si>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</si>
  <si>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</si>
  <si>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</si>
  <si>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</si>
  <si>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</si>
  <si>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</si>
  <si>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</si>
  <si>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</si>
  <si>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</si>
  <si>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</si>
  <si>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</si>
  <si>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</si>
  <si>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</si>
  <si>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</si>
  <si>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</si>
  <si>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</si>
  <si>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</si>
  <si>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</si>
  <si>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</si>
  <si>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</si>
  <si>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</si>
  <si>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</si>
  <si>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</si>
  <si>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</si>
  <si>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</si>
  <si>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</si>
  <si>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</si>
  <si>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</si>
  <si>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</si>
  <si>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</si>
  <si>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</si>
  <si>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</si>
  <si>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</si>
  <si>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</si>
  <si>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</si>
  <si>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</si>
  <si>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</si>
  <si>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</si>
  <si>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</si>
  <si>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</si>
  <si>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</si>
  <si>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</si>
  <si>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</si>
  <si>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</si>
  <si>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</si>
  <si>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</si>
  <si>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</si>
  <si>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</si>
  <si>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</si>
  <si>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</si>
  <si>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</si>
  <si>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</si>
  <si>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</si>
  <si>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</si>
  <si>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</si>
  <si>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</si>
  <si>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</si>
  <si>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</si>
  <si>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</si>
  <si>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</si>
  <si>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</si>
  <si>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</si>
  <si>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</si>
  <si>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</si>
  <si>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</si>
  <si>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</si>
  <si>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</si>
  <si>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</si>
  <si>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</si>
  <si>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</si>
  <si>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</si>
  <si>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</si>
  <si>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</si>
  <si>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</si>
  <si>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</si>
  <si>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</si>
  <si>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</si>
  <si>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</si>
  <si>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</si>
  <si>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</si>
  <si>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</si>
  <si>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</si>
  <si>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</si>
  <si>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</si>
  <si>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</si>
  <si>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</si>
  <si>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</si>
  <si>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</si>
  <si>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</si>
  <si>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</si>
  <si>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</si>
  <si>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</si>
  <si>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</si>
  <si>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</si>
  <si>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</si>
  <si>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</si>
  <si>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</si>
  <si>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</si>
  <si>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</si>
  <si>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</si>
  <si>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</si>
  <si>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</si>
  <si>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</si>
  <si>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</si>
  <si>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</si>
  <si>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</si>
  <si>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</si>
  <si>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</si>
  <si>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</si>
  <si>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</si>
  <si>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</si>
  <si>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</si>
  <si>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</si>
  <si>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</si>
  <si>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</si>
  <si>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</si>
  <si>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</si>
  <si>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</si>
  <si>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</si>
  <si>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</si>
  <si>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</si>
  <si>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</si>
  <si>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</si>
  <si>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</si>
  <si>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</si>
  <si>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</si>
  <si>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</si>
  <si>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</si>
  <si>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</si>
  <si>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</si>
  <si>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</si>
  <si>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</si>
  <si>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</si>
  <si>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</si>
  <si>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</si>
  <si>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</si>
  <si>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</si>
  <si>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</si>
  <si>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</si>
  <si>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</si>
  <si>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</si>
  <si>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</si>
  <si>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</si>
  <si>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</si>
  <si>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</si>
  <si>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</si>
  <si>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</si>
  <si>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</si>
  <si>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</si>
  <si>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</si>
  <si>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</si>
  <si>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</si>
  <si>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</si>
  <si>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</si>
  <si>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</si>
  <si>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</si>
  <si>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</si>
  <si>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</si>
  <si>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</si>
  <si>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</si>
  <si>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</si>
  <si>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</si>
  <si>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</si>
  <si>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</si>
  <si>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</si>
  <si>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</si>
  <si>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</si>
  <si>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</si>
  <si>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</si>
  <si>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</si>
  <si>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</si>
  <si>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</si>
  <si>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</si>
  <si>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</si>
  <si>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</si>
  <si>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</si>
  <si>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</si>
  <si>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</si>
  <si>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</si>
  <si>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</si>
  <si>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</si>
  <si>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</si>
  <si>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</si>
  <si>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</si>
  <si>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</si>
  <si>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</si>
  <si>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</si>
  <si>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</si>
  <si>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</si>
  <si>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</si>
  <si>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</si>
  <si>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</si>
  <si>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</si>
  <si>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</si>
  <si>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</si>
  <si>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</si>
  <si>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</si>
  <si>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</si>
  <si>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</si>
  <si>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</si>
  <si>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</si>
  <si>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</si>
  <si>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</si>
  <si>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</si>
  <si>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</si>
  <si>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</si>
  <si>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</si>
  <si>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</si>
  <si>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</si>
  <si>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</si>
  <si>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</si>
  <si>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</si>
  <si>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</si>
  <si>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</si>
  <si>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</si>
  <si>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</si>
  <si>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</si>
  <si>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</si>
  <si>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</si>
  <si>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</si>
  <si>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</si>
  <si>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</si>
  <si>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</si>
  <si>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</si>
  <si>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</si>
  <si>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</si>
  <si>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</si>
  <si>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</si>
  <si>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</si>
  <si>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</si>
  <si>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</si>
  <si>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</si>
  <si>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</si>
  <si>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</si>
  <si>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</si>
  <si>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</si>
  <si>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</si>
  <si>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</si>
  <si>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</si>
  <si>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</si>
  <si>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</si>
  <si>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</si>
  <si>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</si>
  <si>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</si>
  <si>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</si>
  <si>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</si>
  <si>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</si>
  <si>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</si>
  <si>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</si>
  <si>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</si>
  <si>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</si>
  <si>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</si>
  <si>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</si>
  <si>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</si>
  <si>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</si>
  <si>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</si>
  <si>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</si>
  <si>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</si>
  <si>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</si>
  <si>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</si>
  <si>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</si>
  <si>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</si>
  <si>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</si>
  <si>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</si>
  <si>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</si>
  <si>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</si>
  <si>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</si>
  <si>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</si>
  <si>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</si>
  <si>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</si>
  <si>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</si>
  <si>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</si>
  <si>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</si>
  <si>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</si>
  <si>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</si>
  <si>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</si>
  <si>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</si>
  <si>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</si>
  <si>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</si>
  <si>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</si>
  <si>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</si>
  <si>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</si>
  <si>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</si>
  <si>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</si>
  <si>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</si>
  <si>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</si>
  <si>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</si>
  <si>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</si>
  <si>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</si>
  <si>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</si>
  <si>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</si>
  <si>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</si>
  <si>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</si>
  <si>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</si>
  <si>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</si>
  <si>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</si>
  <si>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</si>
  <si>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</si>
  <si>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</si>
  <si>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</si>
  <si>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</si>
  <si>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</si>
  <si>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</si>
  <si>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</si>
  <si>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</si>
  <si>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</si>
  <si>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</si>
  <si>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</si>
  <si>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</si>
  <si>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</si>
  <si>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</si>
  <si>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</si>
  <si>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</si>
  <si>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</si>
  <si>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</si>
  <si>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</si>
  <si>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</si>
  <si>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</si>
  <si>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</si>
  <si>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</si>
  <si>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</si>
  <si>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</si>
  <si>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</si>
  <si>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</si>
  <si>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</si>
  <si>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</si>
  <si>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</si>
  <si>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</si>
  <si>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</si>
  <si>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</si>
  <si>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</si>
  <si>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</si>
  <si>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</si>
  <si>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</si>
  <si>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</si>
  <si>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</si>
  <si>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</si>
  <si>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</si>
  <si>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</si>
  <si>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</si>
  <si>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</si>
  <si>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</si>
  <si>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</si>
  <si>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</si>
  <si>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</si>
  <si>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</si>
  <si>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</si>
  <si>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</si>
  <si>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</si>
  <si>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</si>
  <si>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</si>
  <si>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</si>
  <si>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</si>
  <si>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</si>
  <si>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</si>
  <si>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</si>
  <si>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</si>
  <si>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</si>
  <si>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</si>
  <si>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</si>
  <si>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</si>
  <si>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</si>
  <si>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</si>
  <si>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</si>
  <si>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</si>
  <si>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</si>
  <si>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</si>
  <si>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</si>
  <si>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</si>
  <si>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</si>
  <si>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</si>
  <si>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</si>
  <si>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</si>
  <si>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</si>
  <si>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</si>
  <si>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</si>
  <si>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</si>
  <si>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</si>
  <si>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</si>
  <si>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</si>
  <si>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</si>
  <si>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</si>
  <si>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</si>
  <si>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</si>
  <si>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</si>
  <si>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</si>
  <si>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</si>
  <si>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</si>
  <si>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</si>
  <si>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</si>
  <si>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</si>
  <si>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</si>
  <si>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</si>
  <si>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</si>
  <si>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</si>
  <si>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</si>
  <si>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</si>
  <si>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</si>
  <si>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</si>
  <si>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</si>
  <si>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</si>
  <si>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</si>
  <si>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</si>
  <si>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</si>
  <si>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</si>
  <si>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</si>
  <si>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</si>
  <si>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</si>
  <si>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</si>
  <si>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</si>
  <si>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</si>
  <si>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</si>
  <si>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</si>
  <si>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</si>
  <si>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</si>
  <si>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</si>
  <si>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</si>
  <si>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</si>
  <si>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</si>
  <si>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</si>
  <si>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</si>
  <si>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</si>
  <si>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</si>
  <si>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</si>
  <si>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</si>
  <si>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</si>
  <si>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</si>
  <si>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</si>
  <si>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</si>
  <si>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</si>
  <si>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</si>
  <si>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</si>
  <si>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</si>
  <si>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</si>
  <si>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</si>
  <si>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</si>
  <si>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</si>
  <si>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</si>
  <si>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</si>
  <si>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</si>
  <si>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</si>
  <si>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</si>
  <si>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</si>
  <si>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</si>
  <si>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</si>
  <si>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</si>
  <si>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</si>
  <si>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</si>
  <si>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</si>
  <si>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</si>
  <si>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</si>
  <si>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</si>
  <si>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</si>
  <si>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</si>
  <si>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</si>
  <si>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</si>
  <si>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</si>
  <si>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</si>
  <si>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</si>
  <si>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</si>
  <si>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</si>
  <si>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</si>
  <si>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</si>
  <si>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</si>
  <si>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</si>
  <si>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</si>
  <si>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</si>
  <si>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</si>
  <si>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</si>
  <si>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</si>
  <si>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</si>
  <si>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</si>
  <si>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</si>
  <si>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</si>
  <si>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</si>
  <si>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</si>
  <si>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</si>
  <si>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</si>
  <si>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</si>
  <si>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</si>
  <si>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</si>
  <si>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</si>
  <si>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</si>
  <si>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</si>
  <si>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</si>
  <si>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</si>
  <si>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</si>
  <si>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</si>
  <si>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</si>
  <si>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</si>
  <si>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</si>
  <si>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</si>
  <si>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</si>
  <si>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</si>
  <si>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</si>
  <si>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</si>
  <si>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</si>
  <si>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</si>
  <si>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</si>
  <si>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</si>
  <si>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</si>
  <si>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</si>
  <si>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</si>
  <si>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</si>
  <si>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</si>
  <si>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</si>
  <si>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</si>
  <si>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</si>
  <si>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</si>
  <si>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</si>
  <si>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</si>
  <si>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</si>
  <si>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</si>
  <si>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</si>
  <si>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</si>
  <si>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</si>
  <si>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</si>
  <si>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</si>
  <si>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</si>
  <si>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</si>
  <si>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</si>
  <si>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</si>
  <si>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</si>
  <si>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</si>
  <si>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</si>
  <si>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</si>
  <si>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</si>
  <si>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</si>
  <si>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</si>
  <si>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</si>
  <si>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</si>
  <si>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</si>
  <si>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</si>
  <si>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</si>
  <si>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</si>
  <si>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</si>
  <si>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</si>
  <si>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</si>
  <si>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</si>
  <si>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</si>
  <si>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</si>
  <si>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</si>
  <si>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</si>
  <si>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</si>
  <si>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</si>
  <si>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</si>
  <si>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</si>
  <si>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</si>
  <si>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</si>
  <si>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</si>
  <si>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</si>
  <si>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</si>
  <si>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</si>
  <si>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</si>
  <si>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</si>
  <si>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</si>
  <si>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</si>
  <si>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</si>
  <si>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</si>
  <si>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</si>
  <si>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</si>
  <si>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</si>
  <si>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</si>
  <si>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</si>
  <si>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</si>
  <si>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</si>
  <si>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</si>
  <si>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</si>
  <si>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</si>
  <si>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</si>
  <si>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</si>
  <si>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</si>
  <si>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</si>
  <si>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</si>
  <si>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</si>
  <si>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</si>
  <si>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</si>
  <si>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</si>
  <si>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</si>
  <si>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</si>
  <si>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</si>
  <si>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</si>
  <si>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</si>
  <si>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</si>
  <si>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</si>
  <si>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</si>
  <si>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</si>
  <si>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</si>
  <si>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</si>
  <si>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</si>
  <si>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</si>
  <si>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</si>
  <si>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</si>
  <si>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</si>
  <si>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</si>
  <si>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</si>
  <si>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</si>
  <si>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</si>
  <si>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</si>
  <si>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</si>
  <si>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</si>
  <si>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</si>
  <si>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</si>
  <si>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</si>
  <si>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</si>
  <si>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</si>
  <si>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</si>
  <si>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</si>
  <si>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</si>
  <si>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</si>
  <si>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</si>
  <si>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</si>
  <si>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</si>
  <si>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</si>
  <si>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</si>
  <si>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</si>
  <si>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</si>
  <si>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</si>
  <si>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</si>
  <si>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</si>
  <si>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</si>
  <si>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</si>
  <si>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</si>
  <si>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</si>
  <si>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</si>
  <si>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</si>
  <si>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</si>
  <si>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</si>
  <si>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</si>
  <si>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</si>
  <si>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</si>
  <si>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</si>
  <si>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</si>
  <si>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</si>
  <si>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</si>
  <si>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</si>
  <si>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</si>
  <si>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</si>
  <si>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</si>
  <si>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</si>
  <si>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</si>
  <si>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</si>
  <si>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</si>
  <si>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</si>
  <si>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</si>
  <si>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</si>
  <si>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</si>
  <si>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</si>
  <si>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</si>
  <si>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</si>
  <si>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</si>
  <si>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</si>
  <si>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</si>
  <si>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</si>
  <si>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</si>
  <si>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</si>
  <si>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</si>
  <si>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</si>
  <si>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</si>
  <si>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</si>
  <si>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</si>
  <si>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</si>
  <si>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</si>
  <si>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</si>
  <si>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</si>
  <si>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</si>
  <si>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</si>
  <si>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</si>
  <si>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</si>
  <si>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</si>
  <si>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</si>
  <si>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</si>
  <si>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</si>
  <si>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</si>
  <si>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</si>
  <si>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</si>
  <si>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</si>
  <si>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</si>
  <si>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</si>
  <si>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</si>
  <si>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</si>
  <si>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</si>
  <si>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</si>
  <si>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</si>
  <si>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</si>
  <si>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</si>
  <si>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</si>
  <si>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</si>
  <si>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</si>
  <si>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</si>
  <si>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</si>
  <si>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</si>
  <si>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</si>
  <si>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</si>
  <si>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</si>
  <si>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</si>
  <si>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</si>
  <si>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</si>
  <si>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</si>
  <si>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</si>
  <si>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</si>
  <si>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</si>
  <si>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</si>
  <si>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</si>
  <si>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</si>
  <si>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</si>
  <si>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</si>
  <si>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</si>
  <si>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</si>
  <si>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</si>
  <si>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</si>
  <si>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</si>
  <si>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</si>
  <si>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</si>
  <si>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</si>
  <si>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</si>
  <si>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</si>
  <si>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</si>
  <si>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</si>
  <si>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</si>
  <si>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</si>
  <si>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</si>
  <si>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</si>
  <si>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</si>
  <si>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</si>
  <si>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</si>
  <si>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</si>
  <si>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</si>
  <si>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</si>
  <si>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</si>
  <si>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</si>
  <si>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</si>
  <si>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</si>
  <si>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</si>
  <si>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</si>
  <si>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</si>
  <si>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</si>
  <si>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</si>
  <si>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</si>
  <si>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</si>
  <si>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</si>
  <si>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</si>
  <si>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</si>
  <si>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</si>
  <si>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</si>
  <si>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</si>
  <si>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</si>
  <si>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</si>
  <si>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</si>
  <si>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</si>
  <si>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</si>
  <si>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</si>
  <si>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</si>
  <si>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</si>
  <si>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</si>
  <si>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</si>
  <si>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</si>
  <si>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</si>
  <si>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</si>
  <si>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</si>
  <si>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</si>
  <si>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</si>
  <si>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</si>
  <si>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</si>
  <si>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</si>
  <si>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</si>
  <si>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</si>
  <si>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</si>
  <si>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</si>
  <si>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</si>
  <si>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</si>
  <si>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</si>
  <si>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</si>
  <si>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</si>
  <si>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</si>
  <si>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</si>
  <si>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</si>
  <si>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</si>
  <si>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</si>
  <si>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</si>
  <si>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</si>
  <si>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</si>
  <si>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</si>
  <si>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</si>
  <si>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</si>
  <si>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</si>
  <si>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</si>
  <si>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</si>
  <si>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</si>
  <si>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</si>
  <si>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</si>
  <si>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</si>
  <si>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</si>
  <si>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</si>
  <si>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</si>
  <si>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</si>
  <si>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</si>
  <si>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</si>
  <si>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</si>
  <si>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</si>
  <si>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</si>
  <si>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</si>
  <si>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</si>
  <si>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</si>
  <si>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</si>
  <si>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</si>
  <si>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</si>
  <si>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</si>
  <si>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</si>
  <si>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</si>
  <si>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</si>
  <si>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</si>
  <si>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</si>
  <si>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</si>
  <si>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</si>
  <si>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</si>
  <si>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</si>
  <si>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</si>
  <si>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</si>
  <si>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</si>
  <si>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</si>
  <si>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</si>
  <si>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</si>
  <si>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</si>
  <si>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</si>
  <si>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</si>
  <si>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</si>
  <si>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</si>
  <si>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</si>
  <si>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</si>
  <si>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</si>
  <si>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</si>
  <si>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</si>
  <si>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</si>
  <si>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</si>
  <si>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</si>
  <si>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</si>
  <si>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</si>
  <si>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</si>
  <si>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</si>
  <si>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</si>
  <si>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</si>
  <si>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</si>
  <si>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</si>
  <si>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</si>
  <si>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</si>
  <si>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</si>
  <si>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</si>
  <si>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</si>
  <si>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</si>
  <si>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</si>
  <si>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</si>
  <si>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</si>
  <si>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</si>
  <si>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</si>
  <si>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</si>
  <si>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</si>
  <si>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</si>
  <si>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</si>
  <si>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</si>
  <si>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</si>
  <si>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</si>
  <si>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</si>
  <si>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</si>
  <si>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</si>
  <si>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</si>
  <si>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</si>
  <si>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</si>
  <si>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</si>
  <si>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</si>
  <si>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</si>
  <si>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</si>
  <si>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</si>
  <si>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</si>
  <si>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</si>
  <si>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</si>
  <si>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</si>
  <si>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</si>
  <si>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</si>
  <si>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</si>
  <si>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</si>
  <si>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</si>
  <si>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</si>
  <si>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</si>
  <si>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</si>
  <si>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</si>
  <si>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</si>
  <si>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</si>
  <si>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</si>
  <si>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</si>
  <si>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</si>
  <si>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</si>
  <si>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</si>
  <si>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</si>
  <si>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</si>
  <si>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</si>
  <si>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</si>
  <si>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</si>
  <si>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</si>
  <si>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</si>
  <si>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</si>
  <si>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</si>
  <si>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</si>
  <si>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</si>
  <si>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</si>
  <si>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</si>
  <si>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</si>
  <si>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</si>
  <si>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</si>
  <si>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</si>
  <si>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</si>
  <si>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</si>
  <si>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</si>
  <si>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</si>
  <si>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</si>
  <si>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</si>
  <si>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</si>
  <si>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</si>
  <si>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</si>
  <si>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</si>
  <si>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</si>
  <si>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</si>
  <si>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</si>
  <si>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</si>
  <si>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</si>
  <si>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</si>
  <si>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</si>
  <si>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</si>
  <si>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</si>
  <si>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</si>
  <si>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</si>
  <si>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</si>
  <si>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</si>
  <si>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</si>
  <si>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</si>
  <si>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</si>
  <si>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</si>
  <si>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</si>
  <si>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</si>
  <si>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</si>
  <si>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</si>
  <si>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</si>
  <si>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</si>
  <si>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</si>
  <si>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</si>
  <si>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</si>
  <si>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</si>
  <si>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</si>
  <si>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</si>
  <si>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</si>
  <si>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</si>
  <si>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</si>
  <si>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</si>
  <si>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</si>
  <si>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</si>
  <si>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</si>
  <si>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</si>
  <si>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</si>
  <si>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</si>
  <si>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</si>
  <si>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</si>
  <si>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</si>
  <si>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</si>
  <si>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</si>
  <si>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</si>
  <si>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</si>
  <si>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</si>
  <si>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</si>
  <si>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</si>
  <si>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</si>
  <si>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</si>
  <si>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</si>
  <si>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</si>
  <si>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</si>
  <si>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</si>
  <si>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</si>
  <si>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</si>
  <si>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</si>
  <si>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</si>
  <si>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</si>
  <si>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</si>
  <si>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</si>
  <si>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</si>
  <si>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</si>
  <si>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</si>
  <si>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</si>
  <si>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</si>
  <si>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</si>
  <si>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</si>
  <si>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</si>
  <si>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</si>
  <si>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</si>
  <si>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</si>
  <si>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</si>
  <si>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</si>
  <si>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</si>
  <si>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</si>
  <si>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</si>
  <si>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</si>
  <si>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</si>
  <si>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</si>
  <si>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</si>
  <si>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</si>
  <si>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</si>
  <si>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</si>
  <si>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</si>
  <si>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</si>
  <si>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</si>
  <si>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</si>
  <si>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</si>
  <si>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</si>
  <si>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</si>
  <si>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</si>
  <si>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</si>
  <si>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</si>
  <si>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</si>
  <si>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</si>
  <si>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</si>
  <si>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</si>
  <si>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</si>
  <si>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</si>
  <si>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</si>
  <si>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</si>
  <si>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</si>
  <si>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</si>
  <si>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</si>
  <si>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</si>
  <si>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</si>
  <si>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</si>
  <si>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</si>
  <si>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</si>
  <si>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</si>
  <si>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</si>
  <si>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</si>
  <si>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</si>
  <si>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</si>
  <si>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</si>
  <si>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</si>
  <si>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</si>
  <si>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</si>
  <si>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</si>
  <si>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</si>
  <si>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</si>
  <si>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</si>
  <si>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</si>
  <si>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</si>
  <si>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</si>
  <si>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</si>
  <si>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</si>
  <si>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</si>
  <si>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</si>
  <si>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</si>
  <si>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</si>
  <si>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</si>
  <si>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</si>
  <si>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</si>
  <si>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</si>
  <si>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</si>
  <si>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</si>
  <si>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</si>
  <si>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</si>
  <si>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</si>
  <si>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</si>
  <si>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</si>
  <si>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</si>
  <si>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</si>
  <si>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</si>
  <si>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</si>
  <si>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</si>
  <si>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</si>
  <si>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</si>
  <si>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</si>
  <si>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</si>
  <si>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</si>
  <si>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</si>
  <si>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</si>
  <si>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</si>
  <si>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</si>
  <si>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</si>
  <si>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</si>
  <si>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</si>
  <si>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</si>
  <si>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</si>
  <si>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</si>
  <si>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</si>
  <si>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</si>
  <si>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</si>
  <si>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</si>
  <si>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</si>
  <si>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</si>
  <si>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</si>
  <si>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</si>
  <si>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</si>
  <si>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</si>
  <si>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</si>
  <si>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</si>
  <si>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</si>
  <si>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</si>
  <si>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</si>
  <si>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</si>
  <si>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</si>
  <si>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</si>
  <si>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</si>
  <si>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</si>
  <si>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</si>
  <si>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</si>
  <si>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</si>
  <si>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</si>
  <si>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</si>
  <si>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</si>
  <si>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</si>
  <si>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</si>
  <si>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</si>
  <si>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</si>
  <si>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</si>
  <si>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</si>
  <si>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</si>
  <si>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</si>
  <si>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</si>
  <si>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</si>
  <si>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</si>
  <si>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</si>
  <si>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</si>
  <si>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</si>
  <si>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</si>
  <si>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</si>
  <si>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</si>
  <si>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</si>
  <si>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</si>
  <si>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</si>
  <si>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</si>
  <si>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</si>
  <si>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</si>
  <si>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</si>
  <si>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</si>
  <si>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</si>
  <si>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</si>
  <si>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</si>
  <si>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</si>
  <si>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</si>
  <si>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</si>
  <si>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</si>
  <si>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</si>
  <si>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</si>
  <si>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</si>
  <si>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</si>
  <si>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</si>
  <si>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</si>
  <si>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</si>
  <si>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</si>
  <si>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</si>
  <si>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</si>
  <si>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</si>
  <si>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</si>
  <si>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</si>
  <si>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</si>
  <si>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</si>
  <si>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</si>
  <si>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</si>
  <si>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</si>
  <si>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</si>
  <si>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</si>
  <si>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</si>
  <si>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</si>
  <si>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</si>
  <si>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</si>
  <si>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</si>
  <si>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</si>
  <si>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</si>
  <si>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</si>
  <si>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</si>
  <si>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</si>
  <si>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</si>
  <si>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</si>
  <si>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</si>
  <si>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</si>
  <si>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</si>
  <si>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</si>
  <si>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</si>
  <si>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</si>
  <si>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</si>
  <si>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</si>
  <si>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</si>
  <si>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</si>
  <si>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</si>
  <si>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</si>
  <si>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</si>
  <si>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</si>
  <si>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</si>
  <si>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</si>
  <si>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</si>
  <si>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</si>
  <si>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</si>
  <si>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</si>
  <si>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</si>
  <si>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</si>
  <si>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</si>
  <si>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</si>
  <si>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</si>
  <si>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</si>
  <si>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</si>
  <si>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</si>
  <si>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</si>
  <si>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</si>
  <si>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</si>
  <si>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</si>
  <si>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</si>
  <si>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</si>
  <si>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</si>
  <si>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</si>
  <si>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</si>
  <si>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</si>
  <si>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</si>
  <si>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</si>
  <si>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</si>
  <si>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</si>
  <si>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</si>
  <si>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</si>
  <si>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</si>
  <si>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</si>
  <si>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</si>
  <si>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</si>
  <si>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</si>
  <si>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</si>
  <si>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</si>
  <si>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</si>
  <si>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</si>
  <si>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</si>
  <si>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</si>
  <si>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</si>
  <si>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</si>
  <si>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</si>
  <si>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</si>
  <si>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</si>
  <si>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</si>
  <si>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</si>
  <si>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</si>
  <si>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</si>
  <si>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</si>
  <si>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</si>
  <si>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</si>
  <si>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</si>
  <si>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</si>
  <si>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</si>
  <si>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</si>
  <si>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</si>
  <si>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</si>
  <si>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</si>
  <si>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</si>
  <si>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</si>
  <si>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</si>
  <si>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</si>
  <si>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</si>
  <si>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</si>
  <si>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</si>
  <si>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</si>
  <si>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</si>
  <si>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</si>
  <si>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</si>
  <si>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</si>
  <si>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</si>
  <si>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</si>
  <si>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</si>
  <si>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</si>
  <si>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</si>
  <si>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</si>
  <si>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</si>
  <si>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</si>
  <si>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</si>
  <si>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</si>
  <si>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</si>
  <si>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</si>
  <si>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</si>
  <si>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</si>
  <si>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</si>
  <si>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</si>
  <si>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</si>
  <si>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</si>
  <si>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</si>
  <si>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</si>
  <si>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</si>
  <si>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</si>
  <si>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</si>
  <si>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</si>
  <si>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</si>
  <si>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</si>
  <si>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</si>
  <si>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</si>
  <si>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</si>
  <si>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</si>
  <si>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</si>
  <si>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</si>
  <si>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</si>
  <si>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</si>
  <si>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</si>
  <si>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</si>
  <si>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</si>
  <si>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</si>
  <si>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</si>
  <si>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</si>
  <si>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</si>
  <si>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</si>
  <si>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</si>
  <si>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</si>
  <si>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</si>
  <si>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</si>
  <si>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</si>
  <si>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</si>
  <si>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</si>
  <si>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</si>
  <si>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</si>
  <si>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</si>
  <si>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</si>
  <si>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</si>
  <si>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</si>
  <si>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</si>
  <si>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</si>
  <si>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</si>
  <si>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</si>
  <si>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</si>
  <si>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</si>
  <si>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</si>
  <si>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</si>
  <si>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</si>
  <si>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</si>
  <si>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</si>
  <si>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</si>
  <si>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</si>
  <si>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</si>
  <si>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</si>
  <si>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</si>
  <si>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</si>
  <si>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</si>
  <si>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</si>
  <si>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</si>
  <si>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</si>
  <si>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</si>
  <si>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</si>
  <si>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</si>
  <si>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</si>
  <si>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</si>
  <si>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</si>
  <si>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</si>
  <si>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</si>
  <si>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</si>
  <si>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</si>
  <si>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</si>
  <si>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</si>
  <si>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</si>
  <si>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</si>
  <si>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</si>
  <si>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</si>
  <si>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</si>
  <si>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</si>
  <si>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</si>
  <si>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</si>
  <si>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</si>
  <si>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</si>
  <si>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</si>
  <si>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</si>
  <si>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</si>
  <si>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</si>
  <si>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</si>
  <si>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</si>
  <si>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</si>
  <si>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</si>
  <si>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</si>
  <si>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</si>
  <si>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</si>
  <si>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</si>
  <si>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</si>
  <si>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</si>
  <si>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</si>
  <si>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</si>
  <si>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</si>
  <si>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</si>
  <si>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</si>
  <si>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</si>
  <si>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</si>
  <si>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</si>
  <si>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</si>
  <si>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</si>
  <si>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</si>
  <si>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</si>
  <si>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</si>
  <si>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</si>
  <si>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</si>
  <si>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</si>
  <si>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</si>
  <si>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</si>
  <si>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</si>
  <si>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</si>
  <si>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</si>
  <si>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</si>
  <si>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</si>
  <si>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</si>
  <si>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</si>
  <si>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</si>
  <si>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</si>
  <si>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</si>
  <si>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</si>
  <si>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</si>
  <si>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</si>
  <si>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</si>
  <si>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</si>
  <si>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</si>
  <si>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</si>
  <si>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</si>
  <si>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</si>
  <si>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</si>
  <si>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</si>
  <si>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</si>
  <si>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</si>
  <si>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</si>
  <si>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</si>
  <si>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</si>
  <si>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</si>
  <si>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</si>
  <si>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</si>
  <si>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</si>
  <si>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</si>
  <si>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</si>
  <si>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</si>
  <si>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</si>
  <si>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</si>
  <si>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</si>
  <si>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</si>
  <si>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</si>
  <si>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</si>
  <si>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</si>
  <si>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</si>
  <si>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</si>
  <si>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</si>
  <si>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</si>
  <si>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</si>
  <si>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</si>
  <si>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</si>
  <si>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</si>
  <si>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</si>
  <si>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</si>
  <si>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</si>
  <si>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</si>
  <si>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</si>
  <si>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</si>
  <si>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</si>
  <si>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</si>
  <si>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</si>
  <si>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</si>
  <si>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</si>
  <si>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</si>
  <si>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</si>
  <si>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</si>
  <si>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</si>
  <si>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</si>
  <si>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</si>
  <si>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</si>
  <si>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</si>
  <si>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</si>
  <si>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</si>
  <si>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</si>
  <si>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</si>
  <si>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</si>
  <si>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</si>
  <si>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</si>
  <si>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</si>
  <si>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</si>
  <si>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</si>
  <si>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</si>
  <si>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</si>
  <si>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</si>
  <si>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</si>
  <si>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</si>
  <si>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</si>
  <si>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</si>
  <si>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</si>
  <si>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</si>
  <si>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</si>
  <si>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</si>
  <si>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</si>
  <si>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</si>
  <si>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</si>
  <si>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</si>
  <si>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</si>
  <si>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</si>
  <si>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</si>
  <si>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</si>
  <si>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</si>
  <si>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</si>
  <si>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</si>
  <si>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</si>
  <si>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</si>
  <si>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</si>
  <si>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</si>
  <si>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</si>
  <si>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</si>
  <si>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</si>
  <si>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</si>
  <si>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</si>
  <si>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</si>
  <si>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</si>
  <si>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</si>
  <si>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</si>
  <si>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</si>
  <si>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</si>
  <si>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</si>
  <si>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</si>
  <si>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</si>
  <si>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</si>
  <si>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</si>
  <si>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</si>
  <si>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</si>
  <si>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</si>
  <si>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</si>
  <si>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</si>
  <si>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</si>
  <si>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</si>
  <si>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</si>
  <si>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</si>
  <si>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</si>
  <si>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</si>
  <si>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</si>
  <si>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</si>
  <si>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</si>
  <si>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</si>
  <si>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</si>
  <si>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</si>
  <si>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</si>
  <si>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</si>
  <si>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</si>
  <si>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</si>
  <si>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</si>
  <si>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</si>
  <si>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</si>
  <si>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</si>
  <si>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</si>
  <si>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</si>
  <si>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</si>
  <si>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</si>
  <si>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</si>
  <si>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</si>
  <si>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</si>
  <si>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</si>
  <si>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</si>
  <si>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</si>
  <si>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</si>
  <si>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</si>
  <si>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</si>
  <si>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</si>
  <si>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</si>
  <si>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</si>
  <si>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</si>
  <si>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</si>
  <si>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</si>
  <si>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</si>
  <si>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</si>
  <si>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</si>
  <si>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</si>
  <si>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</si>
  <si>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</si>
  <si>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</si>
  <si>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</si>
  <si>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</si>
  <si>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</si>
  <si>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</si>
  <si>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</si>
  <si>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</si>
  <si>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</si>
  <si>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</si>
  <si>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</si>
  <si>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</si>
  <si>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</si>
  <si>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</si>
  <si>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</si>
  <si>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</si>
  <si>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</si>
  <si>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</si>
  <si>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</si>
  <si>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</si>
  <si>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</si>
  <si>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</si>
  <si>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</si>
  <si>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</si>
  <si>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</si>
  <si>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</si>
  <si>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</si>
  <si>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</si>
  <si>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</si>
  <si>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</si>
  <si>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</si>
  <si>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</si>
  <si>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</si>
  <si>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</si>
  <si>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</si>
  <si>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</si>
  <si>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</si>
  <si>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</si>
  <si>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</si>
  <si>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</si>
  <si>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</si>
  <si>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</si>
  <si>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</si>
  <si>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</si>
  <si>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</si>
  <si>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</si>
  <si>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</si>
  <si>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</si>
  <si>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</si>
  <si>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</si>
  <si>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</si>
  <si>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</si>
  <si>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</si>
  <si>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</si>
  <si>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</si>
  <si>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</si>
  <si>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</si>
  <si>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</si>
  <si>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</si>
  <si>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</si>
  <si>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</si>
  <si>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</si>
  <si>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</si>
  <si>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</si>
  <si>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</si>
  <si>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</si>
  <si>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</si>
  <si>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</si>
  <si>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</si>
  <si>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</si>
  <si>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</si>
  <si>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</si>
  <si>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</si>
  <si>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</si>
  <si>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</si>
  <si>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</si>
  <si>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</si>
  <si>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</si>
  <si>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</si>
  <si>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</si>
  <si>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</si>
  <si>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</si>
  <si>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</si>
  <si>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</si>
  <si>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</si>
  <si>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</si>
  <si>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</si>
  <si>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</si>
  <si>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</si>
  <si>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</si>
  <si>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</si>
  <si>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</si>
  <si>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</si>
  <si>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</si>
  <si>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</si>
  <si>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</si>
  <si>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</si>
  <si>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</si>
  <si>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</si>
  <si>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</si>
  <si>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</si>
  <si>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</si>
  <si>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</si>
  <si>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</si>
  <si>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</si>
  <si>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</si>
  <si>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</si>
  <si>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</si>
  <si>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</si>
  <si>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</si>
  <si>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</si>
  <si>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</si>
  <si>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</si>
  <si>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</si>
  <si>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</si>
  <si>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</si>
  <si>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</si>
  <si>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</si>
  <si>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</si>
  <si>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</si>
  <si>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</si>
  <si>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</si>
  <si>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</si>
  <si>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</si>
  <si>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</si>
  <si>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</si>
  <si>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</si>
  <si>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</si>
  <si>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</si>
  <si>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</si>
  <si>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</si>
  <si>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</si>
  <si>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</si>
  <si>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</si>
  <si>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</si>
  <si>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</si>
  <si>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</si>
  <si>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</si>
  <si>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</si>
  <si>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</si>
  <si>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</si>
  <si>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</si>
  <si>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</si>
  <si>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</si>
  <si>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</si>
  <si>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</si>
  <si>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</si>
  <si>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</si>
  <si>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</si>
  <si>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</si>
  <si>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</si>
  <si>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</si>
  <si>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</si>
  <si>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</si>
  <si>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</si>
  <si>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</si>
  <si>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</si>
  <si>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</si>
  <si>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</si>
  <si>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</si>
  <si>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</si>
  <si>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</si>
  <si>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</si>
  <si>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</si>
  <si>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</si>
  <si>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</si>
  <si>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</si>
  <si>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</si>
  <si>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</si>
  <si>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</si>
  <si>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</si>
  <si>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</si>
  <si>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</si>
  <si>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</si>
  <si>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</si>
  <si>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</si>
  <si>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</si>
  <si>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</si>
  <si>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</si>
  <si>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</si>
  <si>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</si>
  <si>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</si>
  <si>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</si>
  <si>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</si>
  <si>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</si>
  <si>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</si>
  <si>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</si>
  <si>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</si>
  <si>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</si>
  <si>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</si>
  <si>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</si>
  <si>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</si>
  <si>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</si>
  <si>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</si>
  <si>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</si>
  <si>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</si>
  <si>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</si>
  <si>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</si>
  <si>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</si>
  <si>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</si>
  <si>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</si>
  <si>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</si>
  <si>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</si>
  <si>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</si>
  <si>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</si>
  <si>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</si>
  <si>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</si>
  <si>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</si>
  <si>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</si>
  <si>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</si>
  <si>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</si>
  <si>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</si>
  <si>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</si>
  <si>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</si>
  <si>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</si>
  <si>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</si>
  <si>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</si>
  <si>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</si>
  <si>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</si>
  <si>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</si>
  <si>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</si>
  <si>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</si>
  <si>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</si>
  <si>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</si>
  <si>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</si>
  <si>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</si>
  <si>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</si>
  <si>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</si>
  <si>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</si>
  <si>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</si>
  <si>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</si>
  <si>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</si>
  <si>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</si>
  <si>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</si>
  <si>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</si>
  <si>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</si>
  <si>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</si>
  <si>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</si>
  <si>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</si>
  <si>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</si>
  <si>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</si>
  <si>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</si>
  <si>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</si>
  <si>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</si>
  <si>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</si>
  <si>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</si>
  <si>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</si>
  <si>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</si>
  <si>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</si>
  <si>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</si>
  <si>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</si>
  <si>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</si>
  <si>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</si>
  <si>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</si>
  <si>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</si>
  <si>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</si>
  <si>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</si>
  <si>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</si>
  <si>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</si>
  <si>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</si>
  <si>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</si>
  <si>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</si>
  <si>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</si>
  <si>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</si>
  <si>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</si>
  <si>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</si>
  <si>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</si>
  <si>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</si>
  <si>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</si>
  <si>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</si>
  <si>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</si>
  <si>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</si>
  <si>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</si>
  <si>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</si>
  <si>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</si>
  <si>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</si>
  <si>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</si>
  <si>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</si>
  <si>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</si>
  <si>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</si>
  <si>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</si>
  <si>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</si>
  <si>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</si>
  <si>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</si>
  <si>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</si>
  <si>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</si>
  <si>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</si>
  <si>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</si>
  <si>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</si>
  <si>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</si>
  <si>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</si>
  <si>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</si>
  <si>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</si>
  <si>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</si>
  <si>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</si>
  <si>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</si>
  <si>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</si>
  <si>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</si>
  <si>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</si>
  <si>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</si>
  <si>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</si>
  <si>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</si>
  <si>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</si>
  <si>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</si>
  <si>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</si>
  <si>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</si>
  <si>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</si>
  <si>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</si>
  <si>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</si>
  <si>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</si>
  <si>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</si>
  <si>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</si>
  <si>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</si>
  <si>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</si>
  <si>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</si>
  <si>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</si>
  <si>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</si>
  <si>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</si>
  <si>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</si>
  <si>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</si>
  <si>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</si>
  <si>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</si>
  <si>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</si>
  <si>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</si>
  <si>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</si>
  <si>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</si>
  <si>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</si>
  <si>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</si>
  <si>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</si>
  <si>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</si>
  <si>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</si>
  <si>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</si>
  <si>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</si>
  <si>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</si>
  <si>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</si>
  <si>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</si>
  <si>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</si>
  <si>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</si>
  <si>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</si>
  <si>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</si>
  <si>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</si>
  <si>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</si>
  <si>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</si>
  <si>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</si>
  <si>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</si>
  <si>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</si>
  <si>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</si>
  <si>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</si>
  <si>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</si>
  <si>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</si>
  <si>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</si>
  <si>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</si>
  <si>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</si>
  <si>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</si>
  <si>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</si>
  <si>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</si>
  <si>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</si>
  <si>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</si>
  <si>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</si>
  <si>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</si>
  <si>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</si>
  <si>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</si>
  <si>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</si>
  <si>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</si>
  <si>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</si>
  <si>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</si>
  <si>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</si>
  <si>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</si>
  <si>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</si>
  <si>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</si>
  <si>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</si>
  <si>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</si>
  <si>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</si>
  <si>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</si>
  <si>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</si>
  <si>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</si>
  <si>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</si>
  <si>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</si>
  <si>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</si>
  <si>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</si>
  <si>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</si>
  <si>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</si>
  <si>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</si>
  <si>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</si>
  <si>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</si>
  <si>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</si>
  <si>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</si>
  <si>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</si>
  <si>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</si>
  <si>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</si>
  <si>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</si>
  <si>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</si>
  <si>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</si>
  <si>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</si>
  <si>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</si>
  <si>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</si>
  <si>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</si>
  <si>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</si>
  <si>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</si>
  <si>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</si>
  <si>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</si>
  <si>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</si>
  <si>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</si>
  <si>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</si>
  <si>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</si>
  <si>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</si>
  <si>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</si>
  <si>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</si>
  <si>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</si>
  <si>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</si>
  <si>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</si>
  <si>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</si>
  <si>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</si>
  <si>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</si>
  <si>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</si>
  <si>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</si>
  <si>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</si>
  <si>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</si>
  <si>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</si>
  <si>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</si>
  <si>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</si>
  <si>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</si>
  <si>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</si>
  <si>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</si>
  <si>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</si>
  <si>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</si>
  <si>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</si>
  <si>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</si>
  <si>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</si>
  <si>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</si>
  <si>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</si>
  <si>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</si>
  <si>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</si>
  <si>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</si>
  <si>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</si>
  <si>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</si>
  <si>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</si>
  <si>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</si>
  <si>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</si>
  <si>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</si>
  <si>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</si>
  <si>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</si>
  <si>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</si>
  <si>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</si>
  <si>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</si>
  <si>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</si>
  <si>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</si>
  <si>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</si>
  <si>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</si>
  <si>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</si>
  <si>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</si>
  <si>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</si>
  <si>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</si>
  <si>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</si>
  <si>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</si>
  <si>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</si>
  <si>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</si>
  <si>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</si>
  <si>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</si>
  <si>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</si>
  <si>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</si>
  <si>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</si>
  <si>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</si>
  <si>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</si>
  <si>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</si>
  <si>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</si>
  <si>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</si>
  <si>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</si>
  <si>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</si>
  <si>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</si>
  <si>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</si>
  <si>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</si>
  <si>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</si>
  <si>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</si>
  <si>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</si>
  <si>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</si>
  <si>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</si>
  <si>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</si>
  <si>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</si>
  <si>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</si>
  <si>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</si>
  <si>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</si>
  <si>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</si>
  <si>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</si>
  <si>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</si>
  <si>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</si>
  <si>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</si>
  <si>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</si>
  <si>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</si>
  <si>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</si>
  <si>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</si>
  <si>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</si>
  <si>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</si>
  <si>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</si>
  <si>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</si>
  <si>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</si>
  <si>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</si>
  <si>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</si>
  <si>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</si>
  <si>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</si>
  <si>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</si>
  <si>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</si>
  <si>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</si>
  <si>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</si>
  <si>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</si>
  <si>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</si>
  <si>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</si>
  <si>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</si>
  <si>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</si>
  <si>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</si>
  <si>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</si>
  <si>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</si>
  <si>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</si>
  <si>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</si>
  <si>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</si>
  <si>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</si>
  <si>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</si>
  <si>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</si>
  <si>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</si>
  <si>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</si>
  <si>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</si>
  <si>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</si>
  <si>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</si>
  <si>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</si>
  <si>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</si>
  <si>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</si>
  <si>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</si>
  <si>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</si>
  <si>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</si>
  <si>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</si>
  <si>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</si>
  <si>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</si>
  <si>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</si>
  <si>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</si>
  <si>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</si>
  <si>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</si>
  <si>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</si>
  <si>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</si>
  <si>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</si>
  <si>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</si>
  <si>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</si>
  <si>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</si>
  <si>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</si>
  <si>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</si>
  <si>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</si>
  <si>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</si>
  <si>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</si>
  <si>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</si>
  <si>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</si>
  <si>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</si>
  <si>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</si>
  <si>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</si>
  <si>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</si>
  <si>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</si>
  <si>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</si>
  <si>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</si>
  <si>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</si>
  <si>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</si>
  <si>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</si>
  <si>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</si>
  <si>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</si>
  <si>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</si>
  <si>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</si>
  <si>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</si>
  <si>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</si>
  <si>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</si>
  <si>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</si>
  <si>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</si>
  <si>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</si>
  <si>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</si>
  <si>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</si>
  <si>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</si>
  <si>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</si>
  <si>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</si>
  <si>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</si>
  <si>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</si>
  <si>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</si>
  <si>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</si>
  <si>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</si>
  <si>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</si>
  <si>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</si>
  <si>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</si>
  <si>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</si>
  <si>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</si>
  <si>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</si>
  <si>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</si>
  <si>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</si>
  <si>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</si>
  <si>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</si>
  <si>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</si>
  <si>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</si>
  <si>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</si>
  <si>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</si>
  <si>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</si>
  <si>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</si>
  <si>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</si>
  <si>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</si>
  <si>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</si>
  <si>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</si>
  <si>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</si>
  <si>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</si>
  <si>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</si>
  <si>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</si>
  <si>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</si>
  <si>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</si>
  <si>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</si>
  <si>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</si>
  <si>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</si>
  <si>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</si>
  <si>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</si>
  <si>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</si>
  <si>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</si>
  <si>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</si>
  <si>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</si>
  <si>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</si>
  <si>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</si>
  <si>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</si>
  <si>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</si>
  <si>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</si>
  <si>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</si>
  <si>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</si>
  <si>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</si>
  <si>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</si>
  <si>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</si>
  <si>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</si>
  <si>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</si>
  <si>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</si>
  <si>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</si>
  <si>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</si>
  <si>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</si>
  <si>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</si>
  <si>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</si>
  <si>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</si>
  <si>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</si>
  <si>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</si>
  <si>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</si>
  <si>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</si>
  <si>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</si>
  <si>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</si>
  <si>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</si>
  <si>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</si>
  <si>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</si>
  <si>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</si>
  <si>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</si>
  <si>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</si>
  <si>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</si>
  <si>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</si>
  <si>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</si>
  <si>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</si>
  <si>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</si>
  <si>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</si>
  <si>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</si>
  <si>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</si>
  <si>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</si>
  <si>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</si>
  <si>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</si>
  <si>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</si>
  <si>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</si>
  <si>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</si>
  <si>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</si>
  <si>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</si>
  <si>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</si>
  <si>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</si>
  <si>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</si>
  <si>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</si>
  <si>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</si>
  <si>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</si>
  <si>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</si>
  <si>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</si>
  <si>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</si>
  <si>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</si>
  <si>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</si>
  <si>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</si>
  <si>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</si>
  <si>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</si>
  <si>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</si>
  <si>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</si>
  <si>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</si>
  <si>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</si>
  <si>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</si>
  <si>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</si>
  <si>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</si>
  <si>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</si>
  <si>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</si>
  <si>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</si>
  <si>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</si>
  <si>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</si>
  <si>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</si>
  <si>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</si>
  <si>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</si>
  <si>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</si>
  <si>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</si>
  <si>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</si>
  <si>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</si>
  <si>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</si>
  <si>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</si>
  <si>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</si>
  <si>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</si>
  <si>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</si>
  <si>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</si>
  <si>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</si>
  <si>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</si>
  <si>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</si>
  <si>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</si>
  <si>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</si>
  <si>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</si>
  <si>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</si>
  <si>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</si>
  <si>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</si>
  <si>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</si>
  <si>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</si>
  <si>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</si>
  <si>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</si>
  <si>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</si>
  <si>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</si>
  <si>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</si>
  <si>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</si>
  <si>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</si>
  <si>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</si>
  <si>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</si>
  <si>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</si>
  <si>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</si>
  <si>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</si>
  <si>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</si>
  <si>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</si>
  <si>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</si>
  <si>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</si>
  <si>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</si>
  <si>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</si>
  <si>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</si>
  <si>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</si>
  <si>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</si>
  <si>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</si>
  <si>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</si>
  <si>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</si>
  <si>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</si>
  <si>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</si>
  <si>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</si>
  <si>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</si>
  <si>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</si>
  <si>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</si>
  <si>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</si>
  <si>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</si>
  <si>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</si>
  <si>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</si>
  <si>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</si>
  <si>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</si>
  <si>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</si>
  <si>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</si>
  <si>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</si>
  <si>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</si>
  <si>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</si>
  <si>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</si>
  <si>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</si>
  <si>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</si>
  <si>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</si>
  <si>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</si>
  <si>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</si>
  <si>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</si>
  <si>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</si>
  <si>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</si>
  <si>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</si>
  <si>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</si>
  <si>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</si>
  <si>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</si>
  <si>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</si>
  <si>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</si>
  <si>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</si>
  <si>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</si>
  <si>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</si>
  <si>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</si>
  <si>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</si>
  <si>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</si>
  <si>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</si>
  <si>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</si>
  <si>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</si>
  <si>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</si>
  <si>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</si>
  <si>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</si>
  <si>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</si>
  <si>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</si>
  <si>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</si>
  <si>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</si>
  <si>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</si>
  <si>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</si>
  <si>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</si>
  <si>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</si>
  <si>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</si>
  <si>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</si>
  <si>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</si>
  <si>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</si>
  <si>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</si>
  <si>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</si>
  <si>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</si>
  <si>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</si>
  <si>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</si>
  <si>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</si>
  <si>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</si>
  <si>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</si>
  <si>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</si>
  <si>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</si>
  <si>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</si>
  <si>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</si>
  <si>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</si>
  <si>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</si>
  <si>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</si>
  <si>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</si>
  <si>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</si>
  <si>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</si>
  <si>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</si>
  <si>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</si>
  <si>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</si>
  <si>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</si>
  <si>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</si>
  <si>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</si>
  <si>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</si>
  <si>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</si>
  <si>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</si>
  <si>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</si>
  <si>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</si>
  <si>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</si>
  <si>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</si>
  <si>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</si>
  <si>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</si>
  <si>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</si>
  <si>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</si>
  <si>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</si>
  <si>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</si>
  <si>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</si>
  <si>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</si>
  <si>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</si>
  <si>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</si>
  <si>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</si>
  <si>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</si>
  <si>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</si>
  <si>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</si>
  <si>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</si>
  <si>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</si>
  <si>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</si>
  <si>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</si>
  <si>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</si>
  <si>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</si>
  <si>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</si>
  <si>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</si>
  <si>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</si>
  <si>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</si>
  <si>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</si>
  <si>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</si>
  <si>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</si>
  <si>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</si>
  <si>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</si>
  <si>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</si>
  <si>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</si>
  <si>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</si>
  <si>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</si>
  <si>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</si>
  <si>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</si>
  <si>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</si>
  <si>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</si>
  <si>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</si>
  <si>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</si>
  <si>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</si>
  <si>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</si>
  <si>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</si>
  <si>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</si>
  <si>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</si>
  <si>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</si>
  <si>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</si>
  <si>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</si>
  <si>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</si>
  <si>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</si>
  <si>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</si>
  <si>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</si>
  <si>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</si>
  <si>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</si>
  <si>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</si>
  <si>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</si>
  <si>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</si>
  <si>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</si>
  <si>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</si>
  <si>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</si>
  <si>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</si>
  <si>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</si>
  <si>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</si>
  <si>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</si>
  <si>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</si>
  <si>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</si>
  <si>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</si>
  <si>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</si>
  <si>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</si>
  <si>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</si>
  <si>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</si>
  <si>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</si>
  <si>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</si>
  <si>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</si>
  <si>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</si>
  <si>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</si>
  <si>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</si>
  <si>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</si>
  <si>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</si>
  <si>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</si>
  <si>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</si>
  <si>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</si>
  <si>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</si>
  <si>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</si>
  <si>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</si>
  <si>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</si>
  <si>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</si>
  <si>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</si>
  <si>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</si>
  <si>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</si>
  <si>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</si>
  <si>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</si>
  <si>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</si>
  <si>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</si>
  <si>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</si>
  <si>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</si>
  <si>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</si>
  <si>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</si>
  <si>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</si>
  <si>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</si>
  <si>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</si>
  <si>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</si>
  <si>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</si>
  <si>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</si>
  <si>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</si>
  <si>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</si>
  <si>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</si>
  <si>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</si>
  <si>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</si>
  <si>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</si>
  <si>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</si>
  <si>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</si>
  <si>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</si>
  <si>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</si>
  <si>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</si>
  <si>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</si>
  <si>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</si>
  <si>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</si>
  <si>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</si>
  <si>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</si>
  <si>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</si>
  <si>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</si>
  <si>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</si>
  <si>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</si>
  <si>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</si>
  <si>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</si>
  <si>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</si>
  <si>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</si>
  <si>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</si>
  <si>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</si>
  <si>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</si>
  <si>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</si>
  <si>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</si>
  <si>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</si>
  <si>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</si>
  <si>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</si>
  <si>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</si>
  <si>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</si>
  <si>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</si>
  <si>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</si>
  <si>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</si>
  <si>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</si>
  <si>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</si>
  <si>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</si>
  <si>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</si>
  <si>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</si>
  <si>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</si>
  <si>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</si>
  <si>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</si>
  <si>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</si>
  <si>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</si>
  <si>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</si>
  <si>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</si>
  <si>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</si>
  <si>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</si>
  <si>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</si>
  <si>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</si>
  <si>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</si>
  <si>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</si>
  <si>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</si>
  <si>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</si>
  <si>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</si>
  <si>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</si>
  <si>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</si>
  <si>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</si>
  <si>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</si>
  <si>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</si>
  <si>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</si>
  <si>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</si>
  <si>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</si>
  <si>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</si>
  <si>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</si>
  <si>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</si>
  <si>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</si>
  <si>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</si>
  <si>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</si>
  <si>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</si>
  <si>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</si>
  <si>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</si>
  <si>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</si>
  <si>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</si>
  <si>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</si>
  <si>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</si>
  <si>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</si>
  <si>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</si>
  <si>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</si>
  <si>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</si>
  <si>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</si>
  <si>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</si>
  <si>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</si>
  <si>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</si>
  <si>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</si>
  <si>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</si>
  <si>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</si>
  <si>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</si>
  <si>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</si>
  <si>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</si>
  <si>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</si>
  <si>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</si>
  <si>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</si>
  <si>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</si>
  <si>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</si>
  <si>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</si>
  <si>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</si>
  <si>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</si>
  <si>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</si>
  <si>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</si>
  <si>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</si>
  <si>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</si>
  <si>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</si>
  <si>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</si>
  <si>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</si>
  <si>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</si>
  <si>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</si>
  <si>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</si>
  <si>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</si>
  <si>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</si>
  <si>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</si>
  <si>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</si>
  <si>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</si>
  <si>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</si>
  <si>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</si>
  <si>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</si>
  <si>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</si>
  <si>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</si>
  <si>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</si>
  <si>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</si>
  <si>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</si>
  <si>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</si>
  <si>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</si>
  <si>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</si>
  <si>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</si>
  <si>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</si>
  <si>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</si>
  <si>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</si>
  <si>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</si>
  <si>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</si>
  <si>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</si>
  <si>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</si>
  <si>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</si>
  <si>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</si>
  <si>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</si>
  <si>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</si>
  <si>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</si>
  <si>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</si>
  <si>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</si>
  <si>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</si>
  <si>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</si>
  <si>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</si>
  <si>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</si>
  <si>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</si>
  <si>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</si>
  <si>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</si>
  <si>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</si>
  <si>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</si>
  <si>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</si>
  <si>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</si>
  <si>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</si>
  <si>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</si>
  <si>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</si>
  <si>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</si>
  <si>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</si>
  <si>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</si>
  <si>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</si>
  <si>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</si>
  <si>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</si>
  <si>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</si>
  <si>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</si>
  <si>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</si>
  <si>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</si>
  <si>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</si>
  <si>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</si>
  <si>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</si>
  <si>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</si>
  <si>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</si>
  <si>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</si>
  <si>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</si>
  <si>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</si>
  <si>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</si>
  <si>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</si>
  <si>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</si>
  <si>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</si>
  <si>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</si>
  <si>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</si>
  <si>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</si>
  <si>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</si>
  <si>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</si>
  <si>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</si>
  <si>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</si>
  <si>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</si>
  <si>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</si>
  <si>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</si>
  <si>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</si>
  <si>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</si>
  <si>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</si>
  <si>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</si>
  <si>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</si>
  <si>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</si>
  <si>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</si>
  <si>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</si>
  <si>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</si>
  <si>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</si>
  <si>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</si>
  <si>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</si>
  <si>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</si>
  <si>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</si>
  <si>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</si>
  <si>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</si>
  <si>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</si>
  <si>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</si>
  <si>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</si>
  <si>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</si>
  <si>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</si>
  <si>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</si>
  <si>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</si>
  <si>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</si>
  <si>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</si>
  <si>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</si>
  <si>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</si>
  <si>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</si>
  <si>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</si>
  <si>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</si>
  <si>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</si>
  <si>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</si>
  <si>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</si>
  <si>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</si>
  <si>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</si>
  <si>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</si>
  <si>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</si>
  <si>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</si>
  <si>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</si>
  <si>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</si>
  <si>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</si>
  <si>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</si>
  <si>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</si>
  <si>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</si>
  <si>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</si>
  <si>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</si>
  <si>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</si>
  <si>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</si>
  <si>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</si>
  <si>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</si>
  <si>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</si>
  <si>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</si>
  <si>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</si>
  <si>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</si>
  <si>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</si>
  <si>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</si>
  <si>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</si>
  <si>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</si>
  <si>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</si>
  <si>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</si>
  <si>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</si>
  <si>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</si>
  <si>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</si>
  <si>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</si>
  <si>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</si>
  <si>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</si>
  <si>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</si>
  <si>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</si>
  <si>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</si>
  <si>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</si>
  <si>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</si>
  <si>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</si>
  <si>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</si>
  <si>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</si>
  <si>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</si>
  <si>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</si>
  <si>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</si>
  <si>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</si>
  <si>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</si>
  <si>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</si>
  <si>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</si>
  <si>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</si>
  <si>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</si>
  <si>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</si>
  <si>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</si>
  <si>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</si>
  <si>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</si>
  <si>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</si>
  <si>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</si>
  <si>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</si>
  <si>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</si>
  <si>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</si>
  <si>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</si>
  <si>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</si>
  <si>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</si>
  <si>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</si>
  <si>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</si>
  <si>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</si>
  <si>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</si>
  <si>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</si>
  <si>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</si>
  <si>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</si>
  <si>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</si>
  <si>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</si>
  <si>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</si>
  <si>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</si>
  <si>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</si>
  <si>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</si>
  <si>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</si>
  <si>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</si>
  <si>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</si>
  <si>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</si>
  <si>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</si>
  <si>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</si>
  <si>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</si>
  <si>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</si>
  <si>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</si>
  <si>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</si>
  <si>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</si>
  <si>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</si>
  <si>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</si>
  <si>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</si>
  <si>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</si>
  <si>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</si>
  <si>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</si>
  <si>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</si>
  <si>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</si>
  <si>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</si>
  <si>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</si>
  <si>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</si>
  <si>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</si>
  <si>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</si>
  <si>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</si>
  <si>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</si>
  <si>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</si>
  <si>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</si>
  <si>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</si>
  <si>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</si>
  <si>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</si>
  <si>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</si>
  <si>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</si>
  <si>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</si>
  <si>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</si>
  <si>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</si>
  <si>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</si>
  <si>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</si>
  <si>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</si>
  <si>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</si>
  <si>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</si>
  <si>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</si>
  <si>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</si>
  <si>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</si>
  <si>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</si>
  <si>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</si>
  <si>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</si>
  <si>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</si>
  <si>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</si>
  <si>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</si>
  <si>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</si>
  <si>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</si>
  <si>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</si>
  <si>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</si>
  <si>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</si>
  <si>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</si>
  <si>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</si>
  <si>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</si>
  <si>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</si>
  <si>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</si>
  <si>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</si>
  <si>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</si>
  <si>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</si>
  <si>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</si>
  <si>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</si>
  <si>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</si>
  <si>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</si>
  <si>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</si>
  <si>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</si>
  <si>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</si>
  <si>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</si>
  <si>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</si>
  <si>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</si>
  <si>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</si>
  <si>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</si>
  <si>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</si>
  <si>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</si>
  <si>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</si>
  <si>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</si>
  <si>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</si>
  <si>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</si>
  <si>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</si>
  <si>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</si>
  <si>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</si>
  <si>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</si>
  <si>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</si>
  <si>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</si>
  <si>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</si>
  <si>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</si>
  <si>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</si>
  <si>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</si>
  <si>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</si>
  <si>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</si>
  <si>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</si>
  <si>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</si>
  <si>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</si>
  <si>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</si>
  <si>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</si>
  <si>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</si>
  <si>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</si>
  <si>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</si>
  <si>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</si>
  <si>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</si>
  <si>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</si>
  <si>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</si>
  <si>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</si>
  <si>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</si>
  <si>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</si>
  <si>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</si>
  <si>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</si>
  <si>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</si>
  <si>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</si>
  <si>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</si>
  <si>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</si>
  <si>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</si>
  <si>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</si>
  <si>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</si>
  <si>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</si>
  <si>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</si>
  <si>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</si>
  <si>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</si>
  <si>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</si>
  <si>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</si>
  <si>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</si>
  <si>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</si>
  <si>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</si>
  <si>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</si>
  <si>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</si>
  <si>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</si>
  <si>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</si>
  <si>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</si>
  <si>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</si>
  <si>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</si>
  <si>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</si>
  <si>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</si>
  <si>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</si>
  <si>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</si>
  <si>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</si>
  <si>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</si>
  <si>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</si>
  <si>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</si>
  <si>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</si>
  <si>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</si>
  <si>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</si>
  <si>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</si>
  <si>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</si>
  <si>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</si>
  <si>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</si>
  <si>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</si>
  <si>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</si>
  <si>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</si>
  <si>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</si>
  <si>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</si>
  <si>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</si>
  <si>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</si>
  <si>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</si>
  <si>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</si>
  <si>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</si>
  <si>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</si>
  <si>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</si>
  <si>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</si>
  <si>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</si>
  <si>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</si>
  <si>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</si>
  <si>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</si>
  <si>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</si>
  <si>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</si>
  <si>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</si>
  <si>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</si>
  <si>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</si>
  <si>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</si>
  <si>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</si>
  <si>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</si>
  <si>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</si>
  <si>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</si>
  <si>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</si>
  <si>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</si>
  <si>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</si>
  <si>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</si>
  <si>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</si>
  <si>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</si>
  <si>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</si>
  <si>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</si>
  <si>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</si>
  <si>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</si>
  <si>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</si>
  <si>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</si>
  <si>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</si>
  <si>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</si>
  <si>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</si>
  <si>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</si>
  <si>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</si>
  <si>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</si>
  <si>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</si>
  <si>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</si>
  <si>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</si>
  <si>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</si>
  <si>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</si>
  <si>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</si>
  <si>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</si>
  <si>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</si>
  <si>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</si>
  <si>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</si>
  <si>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</si>
  <si>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</si>
  <si>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</si>
  <si>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</si>
  <si>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</si>
  <si>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</si>
  <si>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</si>
  <si>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</si>
  <si>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</si>
  <si>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</si>
  <si>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</si>
  <si>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</si>
  <si>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</si>
  <si>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</si>
  <si>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</si>
  <si>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</si>
  <si>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</si>
  <si>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</si>
  <si>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</si>
  <si>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</si>
  <si>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</si>
  <si>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</si>
  <si>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</si>
  <si>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</si>
  <si>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</si>
  <si>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</si>
  <si>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</si>
  <si>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</si>
  <si>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</si>
  <si>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</si>
  <si>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</si>
  <si>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</si>
  <si>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</si>
  <si>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</si>
  <si>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</si>
  <si>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</si>
  <si>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</si>
  <si>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</si>
  <si>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</si>
  <si>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</si>
  <si>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</si>
  <si>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</si>
  <si>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</si>
  <si>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</si>
  <si>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</si>
  <si>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</si>
  <si>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</si>
  <si>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</si>
  <si>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</si>
  <si>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</si>
  <si>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</si>
  <si>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</si>
  <si>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</si>
  <si>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</si>
  <si>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</si>
  <si>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</si>
  <si>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</si>
  <si>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</si>
  <si>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</si>
  <si>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</si>
  <si>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</si>
  <si>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</si>
  <si>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</si>
  <si>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</si>
  <si>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</si>
  <si>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</si>
  <si>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</si>
  <si>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</si>
  <si>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</si>
  <si>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</si>
  <si>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</si>
  <si>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</si>
  <si>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</si>
  <si>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</si>
  <si>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</si>
  <si>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</si>
  <si>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</si>
  <si>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</si>
  <si>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</si>
  <si>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</si>
  <si>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</si>
  <si>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</si>
  <si>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</si>
  <si>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</si>
  <si>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</si>
  <si>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</si>
  <si>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</si>
  <si>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</si>
  <si>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</si>
  <si>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</si>
  <si>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</si>
  <si>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</si>
  <si>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</si>
  <si>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</si>
  <si>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</si>
  <si>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</si>
  <si>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</si>
  <si>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</si>
  <si>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</si>
  <si>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</si>
  <si>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</si>
  <si>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</si>
  <si>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</si>
  <si>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</si>
  <si>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</si>
  <si>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</si>
  <si>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</si>
  <si>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</si>
  <si>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</si>
  <si>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</si>
  <si>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</si>
  <si>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</si>
  <si>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</si>
  <si>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</si>
  <si>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</si>
  <si>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</si>
  <si>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</si>
  <si>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</si>
  <si>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</si>
  <si>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</si>
  <si>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</si>
  <si>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</si>
  <si>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</si>
  <si>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</si>
  <si>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</si>
  <si>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</si>
  <si>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</si>
  <si>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</si>
  <si>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</si>
  <si>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</si>
  <si>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</si>
  <si>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</si>
  <si>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</si>
  <si>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</si>
  <si>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</si>
  <si>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</si>
  <si>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</si>
  <si>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</si>
  <si>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</si>
  <si>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</si>
  <si>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</si>
  <si>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</si>
  <si>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</si>
  <si>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</si>
  <si>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</si>
  <si>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</si>
  <si>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</si>
  <si>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</si>
  <si>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</si>
  <si>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</si>
  <si>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</si>
  <si>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</si>
  <si>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</si>
  <si>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</si>
  <si>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</si>
  <si>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</si>
  <si>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</si>
  <si>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</si>
  <si>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</si>
  <si>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</si>
  <si>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</si>
  <si>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</si>
  <si>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</si>
  <si>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</si>
  <si>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</si>
  <si>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</si>
  <si>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</si>
  <si>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</si>
  <si>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</si>
  <si>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</si>
  <si>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</si>
  <si>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</si>
  <si>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</si>
  <si>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</si>
  <si>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</si>
  <si>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</si>
  <si>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</si>
  <si>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</si>
  <si>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</si>
  <si>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</si>
  <si>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</si>
  <si>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</si>
  <si>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</si>
  <si>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</si>
  <si>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</si>
  <si>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</si>
  <si>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</si>
  <si>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</si>
  <si>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</si>
  <si>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</si>
  <si>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</si>
  <si>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</si>
  <si>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</si>
  <si>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</si>
  <si>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</si>
  <si>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</si>
  <si>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</si>
  <si>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</si>
  <si>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</si>
  <si>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</si>
  <si>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</si>
  <si>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</si>
  <si>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</si>
  <si>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</si>
  <si>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</si>
  <si>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</si>
  <si>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</si>
  <si>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</si>
  <si>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</si>
  <si>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</si>
  <si>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</si>
  <si>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</si>
  <si>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</si>
  <si>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</si>
  <si>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</si>
  <si>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</si>
  <si>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</si>
  <si>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</si>
  <si>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</si>
  <si>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</si>
  <si>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</si>
  <si>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</si>
  <si>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</si>
  <si>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</si>
  <si>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</si>
  <si>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</si>
  <si>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</si>
  <si>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</si>
  <si>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</si>
  <si>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</si>
  <si>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</si>
  <si>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</si>
  <si>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</si>
  <si>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</si>
  <si>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</si>
  <si>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</si>
  <si>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</si>
  <si>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</si>
  <si>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</si>
  <si>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</si>
  <si>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</si>
  <si>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</si>
  <si>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</si>
  <si>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</si>
  <si>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</si>
  <si>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</si>
  <si>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</si>
  <si>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</si>
  <si>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</si>
  <si>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</si>
  <si>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</si>
  <si>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</si>
  <si>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</si>
  <si>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</si>
  <si>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</si>
  <si>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</si>
  <si>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</si>
  <si>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</si>
  <si>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</si>
  <si>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</si>
  <si>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</si>
  <si>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</si>
  <si>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</si>
  <si>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</si>
  <si>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</si>
  <si>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</si>
  <si>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</si>
  <si>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</si>
  <si>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</si>
  <si>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</si>
  <si>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</si>
  <si>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</si>
  <si>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</si>
  <si>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</si>
  <si>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</si>
  <si>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</si>
  <si>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</si>
  <si>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</si>
  <si>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</si>
  <si>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</si>
  <si>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</si>
  <si>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</si>
  <si>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</si>
  <si>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</si>
  <si>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</si>
  <si>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</si>
  <si>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</si>
  <si>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</si>
  <si>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</si>
  <si>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</si>
  <si>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</si>
  <si>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</si>
  <si>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</si>
  <si>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</si>
  <si>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</si>
  <si>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</si>
  <si>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</si>
  <si>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</si>
  <si>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</si>
  <si>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</si>
  <si>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</si>
  <si>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</si>
  <si>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</si>
  <si>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</si>
  <si>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</si>
  <si>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</si>
  <si>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</si>
  <si>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</si>
  <si>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</si>
  <si>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</si>
  <si>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</si>
  <si>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</si>
  <si>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</si>
  <si>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</si>
  <si>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</si>
  <si>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</si>
  <si>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</si>
  <si>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</si>
  <si>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</si>
  <si>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</si>
  <si>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</si>
  <si>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</si>
  <si>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</si>
  <si>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</si>
  <si>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</si>
  <si>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</si>
  <si>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</si>
  <si>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</si>
  <si>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</si>
  <si>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</si>
  <si>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</si>
  <si>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</si>
  <si>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</si>
  <si>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</si>
  <si>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</si>
  <si>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</si>
  <si>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</si>
  <si>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</si>
  <si>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</si>
  <si>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</si>
  <si>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</si>
  <si>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</si>
  <si>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</si>
  <si>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</si>
  <si>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</si>
  <si>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</si>
  <si>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</si>
  <si>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</si>
  <si>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</si>
  <si>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</si>
  <si>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</si>
  <si>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</si>
  <si>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</si>
  <si>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</si>
  <si>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</si>
  <si>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</si>
  <si>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</si>
  <si>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</si>
  <si>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</si>
  <si>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</si>
  <si>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</si>
  <si>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</si>
  <si>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</si>
  <si>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</si>
  <si>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</si>
  <si>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</si>
  <si>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</si>
  <si>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</si>
  <si>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</si>
  <si>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</si>
  <si>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</si>
  <si>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</si>
  <si>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</si>
  <si>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</si>
  <si>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</si>
  <si>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</si>
  <si>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</si>
  <si>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</si>
  <si>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</si>
  <si>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</si>
  <si>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</si>
  <si>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</si>
  <si>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</si>
  <si>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</si>
  <si>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</si>
  <si>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</si>
  <si>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</si>
  <si>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</si>
  <si>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</si>
  <si>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</si>
  <si>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</si>
  <si>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</si>
  <si>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</si>
  <si>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</si>
  <si>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</si>
  <si>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</si>
  <si>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</si>
  <si>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</si>
  <si>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</si>
  <si>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</si>
  <si>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</si>
  <si>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</si>
  <si>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</si>
  <si>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</si>
  <si>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</si>
  <si>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</si>
  <si>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</si>
  <si>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</si>
  <si>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</si>
  <si>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</si>
  <si>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</si>
  <si>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</si>
  <si>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</si>
  <si>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</si>
  <si>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</si>
  <si>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</si>
  <si>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</si>
  <si>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</si>
  <si>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</si>
  <si>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</si>
  <si>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</si>
  <si>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</si>
  <si>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</si>
  <si>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</si>
  <si>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</si>
  <si>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</si>
  <si>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</si>
  <si>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</si>
  <si>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</si>
  <si>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</si>
  <si>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</si>
  <si>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</si>
  <si>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</si>
  <si>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</si>
  <si>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</si>
  <si>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</si>
  <si>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</si>
  <si>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</si>
  <si>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</si>
  <si>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</si>
  <si>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</si>
  <si>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</si>
  <si>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</si>
  <si>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</si>
  <si>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</si>
  <si>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</si>
  <si>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</si>
  <si>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</si>
  <si>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</si>
  <si>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</si>
  <si>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</si>
  <si>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</si>
  <si>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</si>
  <si>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</si>
  <si>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</si>
  <si>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</si>
  <si>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</si>
  <si>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</si>
  <si>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</si>
  <si>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</si>
  <si>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</si>
  <si>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</si>
  <si>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</si>
  <si>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</si>
  <si>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</si>
  <si>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</si>
  <si>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</si>
  <si>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</si>
  <si>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</si>
  <si>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</si>
  <si>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</si>
  <si>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</si>
  <si>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</si>
  <si>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</si>
  <si>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</si>
  <si>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</si>
  <si>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</si>
  <si>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</si>
  <si>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</si>
  <si>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</si>
  <si>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</si>
  <si>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</si>
  <si>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</si>
  <si>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</si>
  <si>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</si>
  <si>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</si>
  <si>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</si>
  <si>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</si>
  <si>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</si>
  <si>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</si>
  <si>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</si>
  <si>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</si>
  <si>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</si>
  <si>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</si>
  <si>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</si>
  <si>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</si>
  <si>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</si>
  <si>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</si>
  <si>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</si>
  <si>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</si>
  <si>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</si>
  <si>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</si>
  <si>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</si>
  <si>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</si>
  <si>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</si>
  <si>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</si>
  <si>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</si>
  <si>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</si>
  <si>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</si>
  <si>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</si>
  <si>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</si>
  <si>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</si>
  <si>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</si>
  <si>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</si>
  <si>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</si>
  <si>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</si>
  <si>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</si>
  <si>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</si>
  <si>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</si>
  <si>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</si>
  <si>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</si>
  <si>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</si>
  <si>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</si>
  <si>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</si>
  <si>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</si>
  <si>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</si>
  <si>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</si>
  <si>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</si>
  <si>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</si>
  <si>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</si>
  <si>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</si>
  <si>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</si>
  <si>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</si>
  <si>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</si>
  <si>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</si>
  <si>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</si>
  <si>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</si>
  <si>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</si>
  <si>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</si>
  <si>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</si>
  <si>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</si>
  <si>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</si>
  <si>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</si>
  <si>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</si>
  <si>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</si>
  <si>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</si>
  <si>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</si>
  <si>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</si>
  <si>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</si>
  <si>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</si>
  <si>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</si>
  <si>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</si>
  <si>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</si>
  <si>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</si>
  <si>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</si>
  <si>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</si>
  <si>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</si>
  <si>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</si>
  <si>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</si>
  <si>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</si>
  <si>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</si>
  <si>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</si>
  <si>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</si>
  <si>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</si>
  <si>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</si>
  <si>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</si>
  <si>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</si>
  <si>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</si>
  <si>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</si>
  <si>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</si>
  <si>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</si>
  <si>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</si>
  <si>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</si>
  <si>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</si>
  <si>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</si>
  <si>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</si>
  <si>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</si>
  <si>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</si>
  <si>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</si>
  <si>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</si>
  <si>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</si>
  <si>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</si>
  <si>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</si>
  <si>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</si>
  <si>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</si>
  <si>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</si>
  <si>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</si>
  <si>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</si>
  <si>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</si>
  <si>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</si>
  <si>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</si>
  <si>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</si>
  <si>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</si>
  <si>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</si>
  <si>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</si>
  <si>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</si>
  <si>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</si>
  <si>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</si>
  <si>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</si>
  <si>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</si>
  <si>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</si>
  <si>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</si>
  <si>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</si>
  <si>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</si>
  <si>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</si>
  <si>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</si>
  <si>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</si>
  <si>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</si>
  <si>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</si>
  <si>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</si>
  <si>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</si>
  <si>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</si>
  <si>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</si>
  <si>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</si>
  <si>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</si>
  <si>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</si>
  <si>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</si>
  <si>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</si>
  <si>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</si>
  <si>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</si>
  <si>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</si>
  <si>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</si>
  <si>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</si>
  <si>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</si>
  <si>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</si>
  <si>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</si>
  <si>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</si>
  <si>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</si>
  <si>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</si>
  <si>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</si>
  <si>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</si>
  <si>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</si>
  <si>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</si>
  <si>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</si>
  <si>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</si>
  <si>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</si>
  <si>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</si>
  <si>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</si>
  <si>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</si>
  <si>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</si>
  <si>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</si>
  <si>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</si>
  <si>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</si>
  <si>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</si>
  <si>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</si>
  <si>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</si>
  <si>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</si>
  <si>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</si>
  <si>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</si>
  <si>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</si>
  <si>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</si>
  <si>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</si>
  <si>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</si>
  <si>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</si>
  <si>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</si>
  <si>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</si>
  <si>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</si>
  <si>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</si>
  <si>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</si>
  <si>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</si>
  <si>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</si>
  <si>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</si>
  <si>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</si>
  <si>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</si>
  <si>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</si>
  <si>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</si>
  <si>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</si>
  <si>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</si>
  <si>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</si>
  <si>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</si>
  <si>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</si>
  <si>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</si>
  <si>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</si>
  <si>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</si>
  <si>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</si>
  <si>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</si>
  <si>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</si>
  <si>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</si>
  <si>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</si>
  <si>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</si>
  <si>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</si>
  <si>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</si>
  <si>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</si>
  <si>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</si>
  <si>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</si>
  <si>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</si>
  <si>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</si>
  <si>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</si>
  <si>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</si>
  <si>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</si>
  <si>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</si>
  <si>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</si>
  <si>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</si>
  <si>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</si>
  <si>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</si>
  <si>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</si>
  <si>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</si>
  <si>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</si>
  <si>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</si>
  <si>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</si>
  <si>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</si>
  <si>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</si>
  <si>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</si>
  <si>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</si>
  <si>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</si>
  <si>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</si>
  <si>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</si>
  <si>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</si>
  <si>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</si>
  <si>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</si>
  <si>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</si>
  <si>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</si>
  <si>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</si>
  <si>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</si>
  <si>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</si>
  <si>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</si>
  <si>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</si>
  <si>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</si>
  <si>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</si>
  <si>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</si>
  <si>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</si>
  <si>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</si>
  <si>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</si>
  <si>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</si>
  <si>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</si>
  <si>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</si>
  <si>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</si>
  <si>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</si>
  <si>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</si>
  <si>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</si>
  <si>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</si>
  <si>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</si>
  <si>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</si>
  <si>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</si>
  <si>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</si>
  <si>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</si>
  <si>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</si>
  <si>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</si>
  <si>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</si>
  <si>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</si>
  <si>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</si>
  <si>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</si>
  <si>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</si>
  <si>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</si>
  <si>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</si>
  <si>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</si>
  <si>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</si>
  <si>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</si>
  <si>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</si>
  <si>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</si>
  <si>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</si>
  <si>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</si>
  <si>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</si>
  <si>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</si>
  <si>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</si>
  <si>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</si>
  <si>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</si>
  <si>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</si>
  <si>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</si>
  <si>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</si>
  <si>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</si>
  <si>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</si>
  <si>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</si>
  <si>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</si>
  <si>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</si>
  <si>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</si>
  <si>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</si>
  <si>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</si>
  <si>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</si>
  <si>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</si>
  <si>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</si>
  <si>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</si>
  <si>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</si>
  <si>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</si>
  <si>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</si>
  <si>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</si>
  <si>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</si>
  <si>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</si>
  <si>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</si>
  <si>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</si>
  <si>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</si>
  <si>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</si>
  <si>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</si>
  <si>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</si>
  <si>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</si>
  <si>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</si>
  <si>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</si>
  <si>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</si>
  <si>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</si>
  <si>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</si>
  <si>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</si>
  <si>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</si>
  <si>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</si>
  <si>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</si>
  <si>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</si>
  <si>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</si>
  <si>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</si>
  <si>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</si>
  <si>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</si>
  <si>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</si>
  <si>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</si>
  <si>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</si>
  <si>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</si>
  <si>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</si>
  <si>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</si>
  <si>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</si>
  <si>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</si>
  <si>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</si>
  <si>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</si>
  <si>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</si>
  <si>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</si>
  <si>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</si>
  <si>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</si>
  <si>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</si>
  <si>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</si>
  <si>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</si>
  <si>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</si>
  <si>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</si>
  <si>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</si>
  <si>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</si>
  <si>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</si>
  <si>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</si>
  <si>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</si>
  <si>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</si>
  <si>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</si>
  <si>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</si>
  <si>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</si>
  <si>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</si>
  <si>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</si>
  <si>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</si>
  <si>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</si>
  <si>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</si>
  <si>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</si>
  <si>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</si>
  <si>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</si>
  <si>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</si>
  <si>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</si>
  <si>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</si>
  <si>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</si>
  <si>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</si>
  <si>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</si>
  <si>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</si>
  <si>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</si>
  <si>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</si>
  <si>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</si>
  <si>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</si>
  <si>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</si>
  <si>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</si>
  <si>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</si>
  <si>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</si>
  <si>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</si>
  <si>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</si>
  <si>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</si>
  <si>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</si>
  <si>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</si>
  <si>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</si>
  <si>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</si>
  <si>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</si>
  <si>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</si>
  <si>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</si>
  <si>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</si>
  <si>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</si>
  <si>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</si>
  <si>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</si>
  <si>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</si>
  <si>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</si>
  <si>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</si>
  <si>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</si>
  <si>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</si>
  <si>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</si>
  <si>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</si>
  <si>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</si>
  <si>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</si>
  <si>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</si>
  <si>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</si>
  <si>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</si>
  <si>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</si>
  <si>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</si>
  <si>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</si>
  <si>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</si>
  <si>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</si>
  <si>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</si>
  <si>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</si>
  <si>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</si>
  <si>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</si>
  <si>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</si>
  <si>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</si>
  <si>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</si>
  <si>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</si>
  <si>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</si>
  <si>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</si>
  <si>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</si>
  <si>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</si>
  <si>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</si>
  <si>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</si>
  <si>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</si>
  <si>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</si>
  <si>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</si>
  <si>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</si>
  <si>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</si>
  <si>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</si>
  <si>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</si>
  <si>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</si>
  <si>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</si>
  <si>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</si>
  <si>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</si>
  <si>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</si>
  <si>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</si>
  <si>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</si>
  <si>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</si>
  <si>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</si>
  <si>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</si>
  <si>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</si>
  <si>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</si>
  <si>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</si>
  <si>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</si>
  <si>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</si>
  <si>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</si>
  <si>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</si>
  <si>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</si>
  <si>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</si>
  <si>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</si>
  <si>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</si>
  <si>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</si>
  <si>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</si>
  <si>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</si>
  <si>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</si>
  <si>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</si>
  <si>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</si>
  <si>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</si>
  <si>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</si>
  <si>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</si>
  <si>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</si>
  <si>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</si>
  <si>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</si>
  <si>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</si>
  <si>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</si>
  <si>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</si>
  <si>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</si>
  <si>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</si>
  <si>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</si>
  <si>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</si>
  <si>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</si>
  <si>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</si>
  <si>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</si>
  <si>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</si>
  <si>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</si>
  <si>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</si>
  <si>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</si>
  <si>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</si>
  <si>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</si>
  <si>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</si>
  <si>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</si>
  <si>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</si>
  <si>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</si>
  <si>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</si>
  <si>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</si>
  <si>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</si>
  <si>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</si>
  <si>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</si>
  <si>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</si>
  <si>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</si>
  <si>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</si>
  <si>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</si>
  <si>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</si>
  <si>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</si>
  <si>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</si>
  <si>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</si>
  <si>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</si>
  <si>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</si>
  <si>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</si>
  <si>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</si>
  <si>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</si>
  <si>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</si>
  <si>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</si>
  <si>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</si>
  <si>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</si>
  <si>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</si>
  <si>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</si>
  <si>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</si>
  <si>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</si>
  <si>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</si>
  <si>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</si>
  <si>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</si>
  <si>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</si>
  <si>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</si>
  <si>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</si>
  <si>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</si>
  <si>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</si>
  <si>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</si>
  <si>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</si>
  <si>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</si>
  <si>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</si>
  <si>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</si>
  <si>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</si>
  <si>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</si>
  <si>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</si>
  <si>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</si>
  <si>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</si>
  <si>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</si>
  <si>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</si>
  <si>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</si>
  <si>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</si>
  <si>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</si>
  <si>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</si>
  <si>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</si>
  <si>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</si>
  <si>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</si>
  <si>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</si>
  <si>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</si>
  <si>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</si>
  <si>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</si>
  <si>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</si>
  <si>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</si>
  <si>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</si>
  <si>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</si>
  <si>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</si>
  <si>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</si>
  <si>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</si>
  <si>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</si>
  <si>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</si>
  <si>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</si>
  <si>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</si>
  <si>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</si>
  <si>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</si>
  <si>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</si>
  <si>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</si>
  <si>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</si>
  <si>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</si>
  <si>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</si>
  <si>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</si>
  <si>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</si>
  <si>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</si>
  <si>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</si>
  <si>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</si>
  <si>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</si>
  <si>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</si>
  <si>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</si>
  <si>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</si>
  <si>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</si>
  <si>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</si>
  <si>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</si>
  <si>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</si>
  <si>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</si>
  <si>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</si>
  <si>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</si>
  <si>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</si>
  <si>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</si>
  <si>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</si>
  <si>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</si>
  <si>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</si>
  <si>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</si>
  <si>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</si>
  <si>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</si>
  <si>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</si>
  <si>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</si>
  <si>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</si>
  <si>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</si>
  <si>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</si>
  <si>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</si>
  <si>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</si>
  <si>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</si>
  <si>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</si>
  <si>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</si>
  <si>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</si>
  <si>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</si>
  <si>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</si>
  <si>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</si>
  <si>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</si>
  <si>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</si>
  <si>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</si>
  <si>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</si>
  <si>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</si>
  <si>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</si>
  <si>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</si>
  <si>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</si>
  <si>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</si>
  <si>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</si>
  <si>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</si>
  <si>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</si>
  <si>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</si>
  <si>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</si>
  <si>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</si>
  <si>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</si>
  <si>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</si>
  <si>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</si>
  <si>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</si>
  <si>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</si>
  <si>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</si>
  <si>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</si>
  <si>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</si>
  <si>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</si>
  <si>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</si>
  <si>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</si>
  <si>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</si>
  <si>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</si>
  <si>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</si>
  <si>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</si>
  <si>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</si>
  <si>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</si>
  <si>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</si>
  <si>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</si>
  <si>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</si>
  <si>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</si>
  <si>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</si>
  <si>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</si>
  <si>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</si>
  <si>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</si>
  <si>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</si>
  <si>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</si>
  <si>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</si>
  <si>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</si>
  <si>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</si>
  <si>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</si>
  <si>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</si>
  <si>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</si>
  <si>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</si>
  <si>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</si>
  <si>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</si>
  <si>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</si>
  <si>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</si>
  <si>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</si>
  <si>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</si>
  <si>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</si>
  <si>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</si>
  <si>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</si>
  <si>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</si>
  <si>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</si>
  <si>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</si>
  <si>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</si>
  <si>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</si>
  <si>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</si>
  <si>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</si>
  <si>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</si>
  <si>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</si>
  <si>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</si>
  <si>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</si>
  <si>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</si>
  <si>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</si>
  <si>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</si>
  <si>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</si>
  <si>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</si>
  <si>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</si>
  <si>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</si>
  <si>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</si>
  <si>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</si>
  <si>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</si>
  <si>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</si>
  <si>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</si>
  <si>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</si>
  <si>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</si>
  <si>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</si>
  <si>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</si>
  <si>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</si>
  <si>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</si>
  <si>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</si>
  <si>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</si>
  <si>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</si>
  <si>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</si>
  <si>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</si>
  <si>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</si>
  <si>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</si>
  <si>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</si>
  <si>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</si>
  <si>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</si>
  <si>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</si>
  <si>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</si>
  <si>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</si>
  <si>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</si>
  <si>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</si>
  <si>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</si>
  <si>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</si>
  <si>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</si>
  <si>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</si>
  <si>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</si>
  <si>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</si>
  <si>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</si>
  <si>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</si>
  <si>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</si>
  <si>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</si>
  <si>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</si>
  <si>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</si>
  <si>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</si>
  <si>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</si>
  <si>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</si>
  <si>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</si>
  <si>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</si>
  <si>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</si>
  <si>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</si>
  <si>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</si>
  <si>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</si>
  <si>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</si>
  <si>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</si>
  <si>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</si>
  <si>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</si>
  <si>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</si>
  <si>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</si>
  <si>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</si>
  <si>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</si>
  <si>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</si>
  <si>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</si>
  <si>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</si>
  <si>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</si>
  <si>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</si>
  <si>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</si>
  <si>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</si>
  <si>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</si>
  <si>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</si>
  <si>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</si>
  <si>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</si>
  <si>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</si>
  <si>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</si>
  <si>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</si>
  <si>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</si>
  <si>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</si>
  <si>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</si>
  <si>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</si>
  <si>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</si>
  <si>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</si>
  <si>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</si>
  <si>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</si>
  <si>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</si>
  <si>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</si>
  <si>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</si>
  <si>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</si>
  <si>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</si>
  <si>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</si>
  <si>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</si>
  <si>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</si>
  <si>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</si>
  <si>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</si>
  <si>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</si>
  <si>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</si>
  <si>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</si>
  <si>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</si>
  <si>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</si>
  <si>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</si>
  <si>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</si>
  <si>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</si>
  <si>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</si>
  <si>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</si>
  <si>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</si>
  <si>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</si>
  <si>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</si>
  <si>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</si>
  <si>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</si>
  <si>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</si>
  <si>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</si>
  <si>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</si>
  <si>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</si>
  <si>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</si>
  <si>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</si>
  <si>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</si>
  <si>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</si>
  <si>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</si>
  <si>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</si>
  <si>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</si>
  <si>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</si>
  <si>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</si>
  <si>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</si>
  <si>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</si>
  <si>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</si>
  <si>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</si>
  <si>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</si>
  <si>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</si>
  <si>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</si>
  <si>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</si>
  <si>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</si>
  <si>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</si>
  <si>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</si>
  <si>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</si>
  <si>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</si>
  <si>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</si>
  <si>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</si>
  <si>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</si>
  <si>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</si>
  <si>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</si>
  <si>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</si>
  <si>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</si>
  <si>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</si>
  <si>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</si>
  <si>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</si>
  <si>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</si>
  <si>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</si>
  <si>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</si>
  <si>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</si>
  <si>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</si>
  <si>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</si>
  <si>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</si>
  <si>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</si>
  <si>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</si>
  <si>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</si>
  <si>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</si>
  <si>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</si>
  <si>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</si>
  <si>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</si>
  <si>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</si>
  <si>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</si>
  <si>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</si>
  <si>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</si>
  <si>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</si>
  <si>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</si>
  <si>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</si>
  <si>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</si>
  <si>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</si>
  <si>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</si>
  <si>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</si>
  <si>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</si>
  <si>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</si>
  <si>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</si>
  <si>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</si>
  <si>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</si>
  <si>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</si>
  <si>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</si>
  <si>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</si>
  <si>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</si>
  <si>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</si>
  <si>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</si>
  <si>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</si>
  <si>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</si>
  <si>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</si>
  <si>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</si>
  <si>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</si>
  <si>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</si>
  <si>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</si>
  <si>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</si>
  <si>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</si>
  <si>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</si>
  <si>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</si>
  <si>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</si>
  <si>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</si>
  <si>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</si>
  <si>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</si>
  <si>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</si>
  <si>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</si>
  <si>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</si>
  <si>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</si>
  <si>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</si>
  <si>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</si>
  <si>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</si>
  <si>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</si>
  <si>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</si>
  <si>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</si>
  <si>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</si>
  <si>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</si>
  <si>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</si>
  <si>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</si>
  <si>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</si>
  <si>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</si>
  <si>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</si>
  <si>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</si>
  <si>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</si>
  <si>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</si>
  <si>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</si>
  <si>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</si>
  <si>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</si>
  <si>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</si>
  <si>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</si>
  <si>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</si>
  <si>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</si>
  <si>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</si>
  <si>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</si>
  <si>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</si>
  <si>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</si>
  <si>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</si>
  <si>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</si>
  <si>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</si>
  <si>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</si>
  <si>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</si>
  <si>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</si>
  <si>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</si>
  <si>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</si>
  <si>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</si>
  <si>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</si>
  <si>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</si>
  <si>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</si>
  <si>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</si>
  <si>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</si>
  <si>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</si>
  <si>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</si>
  <si>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</si>
  <si>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</si>
  <si>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</si>
  <si>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</si>
  <si>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</si>
  <si>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</si>
  <si>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</si>
  <si>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</si>
  <si>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</si>
  <si>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</si>
  <si>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</si>
  <si>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</si>
  <si>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</si>
  <si>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</si>
  <si>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</si>
  <si>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</si>
  <si>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</si>
  <si>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</si>
  <si>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</si>
  <si>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</si>
  <si>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</si>
  <si>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</si>
  <si>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</si>
  <si>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</si>
  <si>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</si>
  <si>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</si>
  <si>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</si>
  <si>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</si>
  <si>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</si>
  <si>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</si>
  <si>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</si>
  <si>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</si>
  <si>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</si>
  <si>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</si>
  <si>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</si>
  <si>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</si>
  <si>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</si>
  <si>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</si>
  <si>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</si>
  <si>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</si>
  <si>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</si>
  <si>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</si>
  <si>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</si>
  <si>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</si>
  <si>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</si>
  <si>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</si>
  <si>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</si>
  <si>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</si>
  <si>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</si>
  <si>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</si>
  <si>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</si>
  <si>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</si>
  <si>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</si>
  <si>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</si>
  <si>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</si>
  <si>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</si>
  <si>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</si>
  <si>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</si>
  <si>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</si>
  <si>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</si>
  <si>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</si>
  <si>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</si>
  <si>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</si>
  <si>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</si>
  <si>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</si>
  <si>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</si>
  <si>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</si>
  <si>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</si>
  <si>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</si>
  <si>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</si>
  <si>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</si>
  <si>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</si>
  <si>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</si>
  <si>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</si>
  <si>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</si>
  <si>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</si>
  <si>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</si>
  <si>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</si>
  <si>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</si>
  <si>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</si>
  <si>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</si>
  <si>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</si>
  <si>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</si>
  <si>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</si>
  <si>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</si>
  <si>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</si>
  <si>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</si>
  <si>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</si>
  <si>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</si>
  <si>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</si>
  <si>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</si>
  <si>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</si>
  <si>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</si>
  <si>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</si>
  <si>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</si>
  <si>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</si>
  <si>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</si>
  <si>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</si>
  <si>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</si>
  <si>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</si>
  <si>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</si>
  <si>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</si>
  <si>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</si>
  <si>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</si>
  <si>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</si>
  <si>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</si>
  <si>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</si>
  <si>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</si>
  <si>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</si>
  <si>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</si>
  <si>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</si>
  <si>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</si>
  <si>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</si>
  <si>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</si>
  <si>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</si>
  <si>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</si>
  <si>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</si>
  <si>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</si>
  <si>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</si>
  <si>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</si>
  <si>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</si>
  <si>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</si>
  <si>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</si>
  <si>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</si>
  <si>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</si>
  <si>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</si>
  <si>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</si>
  <si>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</si>
  <si>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</si>
  <si>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</si>
  <si>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</si>
  <si>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</si>
  <si>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</si>
  <si>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</si>
  <si>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</si>
  <si>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</si>
  <si>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</si>
  <si>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</si>
  <si>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</si>
  <si>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</si>
  <si>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</si>
  <si>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</si>
  <si>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</si>
  <si>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</si>
  <si>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</si>
  <si>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</si>
  <si>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</si>
  <si>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</si>
  <si>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</si>
  <si>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</si>
  <si>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</si>
  <si>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</si>
  <si>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</si>
  <si>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</si>
  <si>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</si>
  <si>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</si>
  <si>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</si>
  <si>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</si>
  <si>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</si>
  <si>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</si>
  <si>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</si>
  <si>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</si>
  <si>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</si>
  <si>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</si>
  <si>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</si>
  <si>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</si>
  <si>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</si>
  <si>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</si>
  <si>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</si>
  <si>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</si>
  <si>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</si>
  <si>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</si>
  <si>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</si>
  <si>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</si>
  <si>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</si>
  <si>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</si>
  <si>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</si>
  <si>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</si>
  <si>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</si>
  <si>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</si>
  <si>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</si>
  <si>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</si>
  <si>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</si>
  <si>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</si>
  <si>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</si>
  <si>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</si>
  <si>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</si>
  <si>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</si>
  <si>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</si>
  <si>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</si>
  <si>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</si>
  <si>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</si>
  <si>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</si>
  <si>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</si>
  <si>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</si>
  <si>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</si>
  <si>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</si>
  <si>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</si>
  <si>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</si>
  <si>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</si>
  <si>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</si>
  <si>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</si>
  <si>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</si>
  <si>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</si>
  <si>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</si>
  <si>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</si>
  <si>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</si>
  <si>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</si>
  <si>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</si>
  <si>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</si>
  <si>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</si>
  <si>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</si>
  <si>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</si>
  <si>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</si>
  <si>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</si>
  <si>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</si>
  <si>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</si>
  <si>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</si>
  <si>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</si>
  <si>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</si>
  <si>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</si>
  <si>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</si>
  <si>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</si>
  <si>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</si>
  <si>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</si>
  <si>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</si>
  <si>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</si>
  <si>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</si>
  <si>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</si>
  <si>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</si>
  <si>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</si>
  <si>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</si>
  <si>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</si>
  <si>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</si>
  <si>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</si>
  <si>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</si>
  <si>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</si>
  <si>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</si>
  <si>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</si>
  <si>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</si>
  <si>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</si>
  <si>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</si>
  <si>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</si>
  <si>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</si>
  <si>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</si>
  <si>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</si>
  <si>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</si>
  <si>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</si>
  <si>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</si>
  <si>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</si>
  <si>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</si>
  <si>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</si>
  <si>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</si>
  <si>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</si>
  <si>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</si>
  <si>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</si>
  <si>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</si>
  <si>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</si>
  <si>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</si>
  <si>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</si>
  <si>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</si>
  <si>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</si>
  <si>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</si>
  <si>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</si>
  <si>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</si>
  <si>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</si>
  <si>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</si>
  <si>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</si>
  <si>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</si>
  <si>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</si>
  <si>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</si>
  <si>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</si>
  <si>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</si>
  <si>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</si>
  <si>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</si>
  <si>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</si>
  <si>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</si>
  <si>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</si>
  <si>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</si>
  <si>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</si>
  <si>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</si>
  <si>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</si>
  <si>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</si>
  <si>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</si>
  <si>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</si>
  <si>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</si>
  <si>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</si>
  <si>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</si>
  <si>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</si>
  <si>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</si>
  <si>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</si>
  <si>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</si>
  <si>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</si>
  <si>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</si>
  <si>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</si>
  <si>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</si>
  <si>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</si>
  <si>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</si>
  <si>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</si>
  <si>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</si>
  <si>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</si>
  <si>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</si>
  <si>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</si>
  <si>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</si>
  <si>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</si>
  <si>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</si>
  <si>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</si>
  <si>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</si>
  <si>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</si>
  <si>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</si>
  <si>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</si>
  <si>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</si>
  <si>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</si>
  <si>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</si>
  <si>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</si>
  <si>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</si>
  <si>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</si>
  <si>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</si>
  <si>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</si>
  <si>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</si>
  <si>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</si>
  <si>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</si>
  <si>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</si>
  <si>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</si>
  <si>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</si>
  <si>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</si>
  <si>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</si>
  <si>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</si>
  <si>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</si>
  <si>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</si>
  <si>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</si>
  <si>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</si>
  <si>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</si>
  <si>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</si>
  <si>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</si>
  <si>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</si>
  <si>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</si>
  <si>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</si>
  <si>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</si>
  <si>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</si>
  <si>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</si>
  <si>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</si>
  <si>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</si>
  <si>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</si>
  <si>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</si>
  <si>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</si>
  <si>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</si>
  <si>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</si>
  <si>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</si>
  <si>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</si>
  <si>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</si>
  <si>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</si>
  <si>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</si>
  <si>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</si>
  <si>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</si>
  <si>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</si>
  <si>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</si>
  <si>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</si>
  <si>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</si>
  <si>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</si>
  <si>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</si>
  <si>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</si>
  <si>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</si>
  <si>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</si>
  <si>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</si>
  <si>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</si>
  <si>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</si>
  <si>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</si>
  <si>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</si>
  <si>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</si>
  <si>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</si>
  <si>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</si>
  <si>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</si>
  <si>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</si>
  <si>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</si>
  <si>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</si>
  <si>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</si>
  <si>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</si>
  <si>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</si>
  <si>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</si>
  <si>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</si>
  <si>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</si>
  <si>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</si>
  <si>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</si>
  <si>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</si>
  <si>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</si>
  <si>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</si>
  <si>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</si>
  <si>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</si>
  <si>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</si>
  <si>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</si>
  <si>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</si>
  <si>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</si>
  <si>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</si>
  <si>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</si>
  <si>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</si>
  <si>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</si>
  <si>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</si>
  <si>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</si>
  <si>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</si>
  <si>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</si>
  <si>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</si>
  <si>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</si>
  <si>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</si>
  <si>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</si>
  <si>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</si>
  <si>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</si>
  <si>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</si>
  <si>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</si>
  <si>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</si>
  <si>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</si>
  <si>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</si>
  <si>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</si>
  <si>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</si>
  <si>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</si>
  <si>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</si>
  <si>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</si>
  <si>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</si>
  <si>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</si>
  <si>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</si>
  <si>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</si>
  <si>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</si>
  <si>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</si>
  <si>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</si>
  <si>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</si>
  <si>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</si>
  <si>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</si>
  <si>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</si>
  <si>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</si>
  <si>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</si>
  <si>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</si>
  <si>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</si>
  <si>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</si>
  <si>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</si>
  <si>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</si>
  <si>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</si>
  <si>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</si>
  <si>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</si>
  <si>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</si>
  <si>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</si>
  <si>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</si>
  <si>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</si>
  <si>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</si>
  <si>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</si>
  <si>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</si>
  <si>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</si>
  <si>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</si>
  <si>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</si>
  <si>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</si>
  <si>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</si>
  <si>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</si>
  <si>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</si>
  <si>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</si>
  <si>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</si>
  <si>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</si>
  <si>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</si>
  <si>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</si>
  <si>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</si>
  <si>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</si>
  <si>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</si>
  <si>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</si>
  <si>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</si>
  <si>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</si>
  <si>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</si>
  <si>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</si>
  <si>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</si>
  <si>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</si>
  <si>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</si>
  <si>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</si>
  <si>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</si>
  <si>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</si>
  <si>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</si>
  <si>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</si>
  <si>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</si>
  <si>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</si>
  <si>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</si>
  <si>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</si>
  <si>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</si>
  <si>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</si>
  <si>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</si>
  <si>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</si>
  <si>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</si>
  <si>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</si>
  <si>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</si>
  <si>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</si>
  <si>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</si>
  <si>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</si>
  <si>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</si>
  <si>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</si>
  <si>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</si>
  <si>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</si>
  <si>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</si>
  <si>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</si>
  <si>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</si>
  <si>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</si>
  <si>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</si>
  <si>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</si>
  <si>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</si>
  <si>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</si>
  <si>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</si>
  <si>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</si>
  <si>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</si>
  <si>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</si>
  <si>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</si>
  <si>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</si>
  <si>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</si>
  <si>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</si>
  <si>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</si>
  <si>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</si>
  <si>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</si>
  <si>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</si>
  <si>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</si>
  <si>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</si>
  <si>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</si>
  <si>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</si>
  <si>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</si>
  <si>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</si>
  <si>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</si>
  <si>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</si>
  <si>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</si>
  <si>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</si>
  <si>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</si>
  <si>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</si>
  <si>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</si>
  <si>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</si>
  <si>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</si>
  <si>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</si>
  <si>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</si>
  <si>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</si>
  <si>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</si>
  <si>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</si>
  <si>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</si>
  <si>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</si>
  <si>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</si>
  <si>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</si>
  <si>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</si>
  <si>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</si>
  <si>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</si>
  <si>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</si>
  <si>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</si>
  <si>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</si>
  <si>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</si>
  <si>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</si>
  <si>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</si>
  <si>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</si>
  <si>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</si>
  <si>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</si>
  <si>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</si>
  <si>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</si>
  <si>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</si>
  <si>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</si>
  <si>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</si>
  <si>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</si>
  <si>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</si>
  <si>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</si>
  <si>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</si>
  <si>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</si>
  <si>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</si>
  <si>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</si>
  <si>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</si>
  <si>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</si>
  <si>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</si>
  <si>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</si>
  <si>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</si>
  <si>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</si>
  <si>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</si>
  <si>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</si>
  <si>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</si>
  <si>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</si>
  <si>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</si>
  <si>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</si>
  <si>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</si>
  <si>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</si>
  <si>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</si>
  <si>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</si>
  <si>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</si>
  <si>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</si>
  <si>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</si>
  <si>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</si>
  <si>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</si>
  <si>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</si>
  <si>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</si>
  <si>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</si>
  <si>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</si>
  <si>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</si>
  <si>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</si>
  <si>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</si>
  <si>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</si>
  <si>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</si>
  <si>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</si>
  <si>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</si>
  <si>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</si>
  <si>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</si>
  <si>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</si>
  <si>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</si>
  <si>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</si>
  <si>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</si>
  <si>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</si>
  <si>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</si>
  <si>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</si>
  <si>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</si>
  <si>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</si>
  <si>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</si>
  <si>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</si>
  <si>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</si>
  <si>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</si>
  <si>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</si>
  <si>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</si>
  <si>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</si>
  <si>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</si>
  <si>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</si>
  <si>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</si>
  <si>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</si>
  <si>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</si>
  <si>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</si>
  <si>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</si>
  <si>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</si>
  <si>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</si>
  <si>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</si>
  <si>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</si>
  <si>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</si>
  <si>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</si>
  <si>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</si>
  <si>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</si>
  <si>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</si>
  <si>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</si>
  <si>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</si>
  <si>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</si>
  <si>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</si>
  <si>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</si>
  <si>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</si>
  <si>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</si>
  <si>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</si>
  <si>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</si>
  <si>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</si>
  <si>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</si>
  <si>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</si>
  <si>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</si>
  <si>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</si>
  <si>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</si>
  <si>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</si>
  <si>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</si>
  <si>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</si>
  <si>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</si>
  <si>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</si>
  <si>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</si>
  <si>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</si>
  <si>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</si>
  <si>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</si>
  <si>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</si>
  <si>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</si>
  <si>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</si>
  <si>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</si>
  <si>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</si>
  <si>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</si>
  <si>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</si>
  <si>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</si>
  <si>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</si>
  <si>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</si>
  <si>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</si>
  <si>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</si>
  <si>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</si>
  <si>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</si>
  <si>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</si>
  <si>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</si>
  <si>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</si>
  <si>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</si>
  <si>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</si>
  <si>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</si>
  <si>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</si>
  <si>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</si>
  <si>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</si>
  <si>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</si>
  <si>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</si>
  <si>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</si>
  <si>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</si>
  <si>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</si>
  <si>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</si>
  <si>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</si>
  <si>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</si>
  <si>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</si>
  <si>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</si>
  <si>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</si>
  <si>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</si>
  <si>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</si>
  <si>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</si>
  <si>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</si>
  <si>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</si>
  <si>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</si>
  <si>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</si>
  <si>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</si>
  <si>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</si>
  <si>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</si>
  <si>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</si>
  <si>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</si>
  <si>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</si>
  <si>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</si>
  <si>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</si>
  <si>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</si>
  <si>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</si>
  <si>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</si>
  <si>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</si>
  <si>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</si>
  <si>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</si>
  <si>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</si>
  <si>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</si>
  <si>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</si>
  <si>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</si>
  <si>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</si>
  <si>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</si>
  <si>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</si>
  <si>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</si>
  <si>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</si>
  <si>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</si>
  <si>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</si>
  <si>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</si>
  <si>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</si>
  <si>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</si>
  <si>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</si>
  <si>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</si>
  <si>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</si>
  <si>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</si>
  <si>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</si>
  <si>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</si>
  <si>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</si>
  <si>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</si>
  <si>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</si>
  <si>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</si>
  <si>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</si>
  <si>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</si>
  <si>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</si>
  <si>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</si>
  <si>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</si>
  <si>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</si>
  <si>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</si>
  <si>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</si>
  <si>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</si>
  <si>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</si>
  <si>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</si>
  <si>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</si>
  <si>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</si>
  <si>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</si>
  <si>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</si>
  <si>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</si>
  <si>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</si>
  <si>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</si>
  <si>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</si>
  <si>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</si>
  <si>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</si>
  <si>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</si>
  <si>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</si>
  <si>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</si>
  <si>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</si>
  <si>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</si>
  <si>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</si>
  <si>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</si>
  <si>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</si>
  <si>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</si>
  <si>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</si>
  <si>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</si>
  <si>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</si>
  <si>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</si>
  <si>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</si>
  <si>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</si>
  <si>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</si>
  <si>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</si>
  <si>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</si>
  <si>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</si>
  <si>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</si>
  <si>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</si>
  <si>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</si>
  <si>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</si>
  <si>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</si>
  <si>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</si>
  <si>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</si>
  <si>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</si>
  <si>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</si>
  <si>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</si>
  <si>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</si>
  <si>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</si>
  <si>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</si>
  <si>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</si>
  <si>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</si>
  <si>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</si>
  <si>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</si>
  <si>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</si>
  <si>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</si>
  <si>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</si>
  <si>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</si>
  <si>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</si>
  <si>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</si>
  <si>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</si>
  <si>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</si>
  <si>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</si>
  <si>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</si>
  <si>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</si>
  <si>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</si>
  <si>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</si>
  <si>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</si>
  <si>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</si>
  <si>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</si>
  <si>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</si>
  <si>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</si>
  <si>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</si>
  <si>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</si>
  <si>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</si>
  <si>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</si>
  <si>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</si>
  <si>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</si>
  <si>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</si>
  <si>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</si>
  <si>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</si>
  <si>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</si>
  <si>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</si>
  <si>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</si>
  <si>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</si>
  <si>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</si>
  <si>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</si>
  <si>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</si>
  <si>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</si>
  <si>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</si>
  <si>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</si>
  <si>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</si>
  <si>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</si>
  <si>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</si>
  <si>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</si>
  <si>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</si>
  <si>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</si>
  <si>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</si>
  <si>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</si>
  <si>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</si>
  <si>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</si>
  <si>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</si>
  <si>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</si>
  <si>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</si>
  <si>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</si>
  <si>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</si>
  <si>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</si>
  <si>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</si>
  <si>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</si>
  <si>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</si>
  <si>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</si>
  <si>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</si>
  <si>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</si>
  <si>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</si>
  <si>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</si>
  <si>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</si>
  <si>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</si>
  <si>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</si>
  <si>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</si>
  <si>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</si>
  <si>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</si>
  <si>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</si>
  <si>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</si>
  <si>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</si>
  <si>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</si>
  <si>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</si>
  <si>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</si>
  <si>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</si>
  <si>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</si>
  <si>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</si>
  <si>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</si>
  <si>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</si>
  <si>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</si>
  <si>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</si>
  <si>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</si>
  <si>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</si>
  <si>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</si>
  <si>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</si>
  <si>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</si>
  <si>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</si>
  <si>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</si>
  <si>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</si>
  <si>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</si>
  <si>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</si>
  <si>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</si>
  <si>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</si>
  <si>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</si>
  <si>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</si>
  <si>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</si>
  <si>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</si>
  <si>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</si>
  <si>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</si>
  <si>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</si>
  <si>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</si>
  <si>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</si>
  <si>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</si>
  <si>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</si>
  <si>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</si>
  <si>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</si>
  <si>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</si>
  <si>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</si>
  <si>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</si>
  <si>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</si>
  <si>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</si>
  <si>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</si>
  <si>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</si>
  <si>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</si>
  <si>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</si>
  <si>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</si>
  <si>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</si>
  <si>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</si>
  <si>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</si>
  <si>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</si>
  <si>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</si>
  <si>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</si>
  <si>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</si>
  <si>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</si>
  <si>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</si>
  <si>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</si>
  <si>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</si>
  <si>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</si>
  <si>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</si>
  <si>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</si>
  <si>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</si>
  <si>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</si>
  <si>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</si>
  <si>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</si>
  <si>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</si>
  <si>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</si>
  <si>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</si>
  <si>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</si>
  <si>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</si>
  <si>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</si>
  <si>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</si>
  <si>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</si>
  <si>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</si>
  <si>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</si>
  <si>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</si>
  <si>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</si>
  <si>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</si>
  <si>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</si>
  <si>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</si>
  <si>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</si>
  <si>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</si>
  <si>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</si>
  <si>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</si>
  <si>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</si>
  <si>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</si>
  <si>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</si>
  <si>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</si>
  <si>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</si>
  <si>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</si>
  <si>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</si>
  <si>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</si>
  <si>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</si>
  <si>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</si>
  <si>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</si>
  <si>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</si>
  <si>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</si>
  <si>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</si>
  <si>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</si>
  <si>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</si>
  <si>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</si>
  <si>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</si>
  <si>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</si>
  <si>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</si>
  <si>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</si>
  <si>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</si>
  <si>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</si>
  <si>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</si>
  <si>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</si>
  <si>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</si>
  <si>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</si>
  <si>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</si>
  <si>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</si>
  <si>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</si>
  <si>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</si>
  <si>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</si>
  <si>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</si>
  <si>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</si>
  <si>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</si>
  <si>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</si>
  <si>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</si>
  <si>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</si>
  <si>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</si>
  <si>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</si>
  <si>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</si>
  <si>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</si>
  <si>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</si>
  <si>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</si>
  <si>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</si>
  <si>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</si>
  <si>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</si>
  <si>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</si>
  <si>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</si>
  <si>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</si>
  <si>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</si>
  <si>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</si>
  <si>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</si>
  <si>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</si>
  <si>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</si>
  <si>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</si>
  <si>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</si>
  <si>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</si>
  <si>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</si>
  <si>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</si>
  <si>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</si>
  <si>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</si>
  <si>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</si>
  <si>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</si>
  <si>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</si>
  <si>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</si>
  <si>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</si>
  <si>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</si>
  <si>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</si>
  <si>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</si>
  <si>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</si>
  <si>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</si>
  <si>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</si>
  <si>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</si>
  <si>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</si>
  <si>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</si>
  <si>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</si>
  <si>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</si>
  <si>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</si>
  <si>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</si>
  <si>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</si>
  <si>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</si>
  <si>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</si>
  <si>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</si>
  <si>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</si>
  <si>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</si>
  <si>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</si>
  <si>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</si>
  <si>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</si>
  <si>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</si>
  <si>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</si>
  <si>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</si>
  <si>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</si>
  <si>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</si>
  <si>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</si>
  <si>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</si>
  <si>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</si>
  <si>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</si>
  <si>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</si>
  <si>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</si>
  <si>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</si>
  <si>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</si>
  <si>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</si>
  <si>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</si>
  <si>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</si>
  <si>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</si>
  <si>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</si>
  <si>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</si>
  <si>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</si>
  <si>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</si>
  <si>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</si>
  <si>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</si>
  <si>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</si>
  <si>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</si>
  <si>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</si>
  <si>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</si>
  <si>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</si>
  <si>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</si>
  <si>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</si>
  <si>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</si>
  <si>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</si>
  <si>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</si>
  <si>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</si>
  <si>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</si>
  <si>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</si>
  <si>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</si>
  <si>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</si>
  <si>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</si>
  <si>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</si>
  <si>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</si>
  <si>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</si>
  <si>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</si>
  <si>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</si>
  <si>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</si>
  <si>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</si>
  <si>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</si>
  <si>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</si>
  <si>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</si>
  <si>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</si>
  <si>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</si>
  <si>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</si>
  <si>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</si>
  <si>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</si>
  <si>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</si>
  <si>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</si>
  <si>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</si>
  <si>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</si>
  <si>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</si>
  <si>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</si>
  <si>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</si>
  <si>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</si>
  <si>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</si>
  <si>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</si>
  <si>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</si>
  <si>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</si>
  <si>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</si>
  <si>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</si>
  <si>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</si>
  <si>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</si>
  <si>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</si>
  <si>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</si>
  <si>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</si>
  <si>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</si>
  <si>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</si>
  <si>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</si>
  <si>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</si>
  <si>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</si>
  <si>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</si>
  <si>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</si>
  <si>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</si>
  <si>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</si>
  <si>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</si>
  <si>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</si>
  <si>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</si>
  <si>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</si>
  <si>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</si>
  <si>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</si>
  <si>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</si>
  <si>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</si>
  <si>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</si>
  <si>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</si>
  <si>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</si>
  <si>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</si>
  <si>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</si>
  <si>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</si>
  <si>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</si>
  <si>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</si>
  <si>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</si>
  <si>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</si>
  <si>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</si>
  <si>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</si>
  <si>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</si>
  <si>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</si>
  <si>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</si>
  <si>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</si>
  <si>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</si>
  <si>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</si>
  <si>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</si>
  <si>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</si>
  <si>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</si>
  <si>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</si>
  <si>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</si>
  <si>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</si>
  <si>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</si>
  <si>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</si>
  <si>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</si>
  <si>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</si>
  <si>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</si>
  <si>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</si>
  <si>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</si>
  <si>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</si>
  <si>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</si>
  <si>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</si>
  <si>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</si>
  <si>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</si>
  <si>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</si>
  <si>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</si>
  <si>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</si>
  <si>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</si>
  <si>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</si>
  <si>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</si>
  <si>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</si>
  <si>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</si>
  <si>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</si>
  <si>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</si>
  <si>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</si>
  <si>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</si>
  <si>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</si>
  <si>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</si>
  <si>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</si>
  <si>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</si>
  <si>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</si>
  <si>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</si>
  <si>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</si>
  <si>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</si>
  <si>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</si>
  <si>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</si>
  <si>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</si>
  <si>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</si>
  <si>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</si>
  <si>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</si>
  <si>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</si>
  <si>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</si>
  <si>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</si>
  <si>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</si>
  <si>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</si>
  <si>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</si>
  <si>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</si>
  <si>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</si>
  <si>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</si>
  <si>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</si>
  <si>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</si>
  <si>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</si>
  <si>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</si>
  <si>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</si>
  <si>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</si>
  <si>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</si>
  <si>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</si>
  <si>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</si>
  <si>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</si>
  <si>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</si>
  <si>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</si>
  <si>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</si>
  <si>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</si>
  <si>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</si>
  <si>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</si>
  <si>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</si>
  <si>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</si>
  <si>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</si>
  <si>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</si>
  <si>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</si>
  <si>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</si>
  <si>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</si>
  <si>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</si>
  <si>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</si>
  <si>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</si>
  <si>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</si>
  <si>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</si>
  <si>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</si>
  <si>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</si>
  <si>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</si>
  <si>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</si>
  <si>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</si>
  <si>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</si>
  <si>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</si>
  <si>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</si>
  <si>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</si>
  <si>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</si>
  <si>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</si>
  <si>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</si>
  <si>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</si>
  <si>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</si>
  <si>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</si>
  <si>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</si>
  <si>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</si>
  <si>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</si>
  <si>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</si>
  <si>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</si>
  <si>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</si>
  <si>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</si>
  <si>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</si>
  <si>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</si>
  <si>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</si>
  <si>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</si>
  <si>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</si>
  <si>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</si>
  <si>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</si>
  <si>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</si>
  <si>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</si>
  <si>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</si>
  <si>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</si>
  <si>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</si>
  <si>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</si>
  <si>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</si>
  <si>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</si>
  <si>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</si>
  <si>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</si>
  <si>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</si>
  <si>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</si>
  <si>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</si>
  <si>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</si>
  <si>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</si>
  <si>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</si>
  <si>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</si>
  <si>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</si>
  <si>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</si>
  <si>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</si>
  <si>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</si>
  <si>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</si>
  <si>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</si>
  <si>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</si>
  <si>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</si>
  <si>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</si>
  <si>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</si>
  <si>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</si>
  <si>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</si>
  <si>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</si>
  <si>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</si>
  <si>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</si>
  <si>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</si>
  <si>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</si>
  <si>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</si>
  <si>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</si>
  <si>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</si>
  <si>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</si>
  <si>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</si>
  <si>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</si>
  <si>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</si>
  <si>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</si>
  <si>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</si>
  <si>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</si>
  <si>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</si>
  <si>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</si>
  <si>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</si>
  <si>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</si>
  <si>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</si>
  <si>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</si>
  <si>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</si>
  <si>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</si>
  <si>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</si>
  <si>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</si>
  <si>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</si>
  <si>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</si>
  <si>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</si>
  <si>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</si>
  <si>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</si>
  <si>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</si>
  <si>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</si>
  <si>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</si>
  <si>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</si>
  <si>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</si>
  <si>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</si>
  <si>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</si>
  <si>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</si>
  <si>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</si>
  <si>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</si>
  <si>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</si>
  <si>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</si>
  <si>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</si>
  <si>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</si>
  <si>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</si>
  <si>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</si>
  <si>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</si>
  <si>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</si>
  <si>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</si>
  <si>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</si>
  <si>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</si>
  <si>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</si>
  <si>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</si>
  <si>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</si>
  <si>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</si>
  <si>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</si>
  <si>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</si>
  <si>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</si>
  <si>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</si>
  <si>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</si>
  <si>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</si>
  <si>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</si>
  <si>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</si>
  <si>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</si>
  <si>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</si>
  <si>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</si>
  <si>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</si>
  <si>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</si>
  <si>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</si>
  <si>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</si>
  <si>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</si>
  <si>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</si>
  <si>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</si>
  <si>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</si>
  <si>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</si>
  <si>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</si>
  <si>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</si>
  <si>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</si>
  <si>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</si>
  <si>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</si>
  <si>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</si>
  <si>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</si>
  <si>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</si>
  <si>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</si>
  <si>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</si>
  <si>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</si>
  <si>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</si>
  <si>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</si>
  <si>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</si>
  <si>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</si>
  <si>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</si>
  <si>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</si>
  <si>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</si>
  <si>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</si>
  <si>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</si>
  <si>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</si>
  <si>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</si>
  <si>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</si>
  <si>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</si>
  <si>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</si>
  <si>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</si>
  <si>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</si>
  <si>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</si>
  <si>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</si>
  <si>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</si>
  <si>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</si>
  <si>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</si>
  <si>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</si>
  <si>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</si>
  <si>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</si>
  <si>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</si>
  <si>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</si>
  <si>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</si>
  <si>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</si>
  <si>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</si>
  <si>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</si>
  <si>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</si>
  <si>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</si>
  <si>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</si>
  <si>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</si>
  <si>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</si>
  <si>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</si>
  <si>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</si>
  <si>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</si>
  <si>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</si>
  <si>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</si>
  <si>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</si>
  <si>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</si>
  <si>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</si>
  <si>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</si>
  <si>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</si>
  <si>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</si>
  <si>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</si>
  <si>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</si>
  <si>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</si>
  <si>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</si>
  <si>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</si>
  <si>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</si>
  <si>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</si>
  <si>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</si>
  <si>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</si>
  <si>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</si>
  <si>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</si>
  <si>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</si>
  <si>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</si>
  <si>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</si>
  <si>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</si>
  <si>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</si>
  <si>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</si>
  <si>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</si>
  <si>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</si>
  <si>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</si>
  <si>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</si>
  <si>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</si>
  <si>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</si>
  <si>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</si>
  <si>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</si>
  <si>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</si>
  <si>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</si>
  <si>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</si>
  <si>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</si>
  <si>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</si>
  <si>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</si>
  <si>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</si>
  <si>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</si>
  <si>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</si>
  <si>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</si>
  <si>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</si>
  <si>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</si>
  <si>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</si>
  <si>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</si>
  <si>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</si>
  <si>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</si>
  <si>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</si>
  <si>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</si>
  <si>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</si>
  <si>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</si>
  <si>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</si>
  <si>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</si>
  <si>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</si>
  <si>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</si>
  <si>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</si>
  <si>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</si>
  <si>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</si>
  <si>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</si>
  <si>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</si>
  <si>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</si>
  <si>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</si>
  <si>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</si>
  <si>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</si>
  <si>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</si>
  <si>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</si>
  <si>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</si>
  <si>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</si>
  <si>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</si>
  <si>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</si>
  <si>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</si>
  <si>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</si>
  <si>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</si>
  <si>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</si>
  <si>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</si>
  <si>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</si>
  <si>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</si>
  <si>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</si>
  <si>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</si>
  <si>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</si>
  <si>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</si>
  <si>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</si>
  <si>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</si>
  <si>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</si>
  <si>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</si>
  <si>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</si>
  <si>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</si>
  <si>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</si>
  <si>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</si>
  <si>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</si>
  <si>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</si>
  <si>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</si>
  <si>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</si>
  <si>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</si>
  <si>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</si>
  <si>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</si>
  <si>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</si>
  <si>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</si>
  <si>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</si>
  <si>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</si>
  <si>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</si>
  <si>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</si>
  <si>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</si>
  <si>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</si>
  <si>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</si>
  <si>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</si>
  <si>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</si>
  <si>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</si>
  <si>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</si>
  <si>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</si>
  <si>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</si>
  <si>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</si>
  <si>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</si>
  <si>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</si>
  <si>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</si>
  <si>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</si>
  <si>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</si>
  <si>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</si>
  <si>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</si>
  <si>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</si>
  <si>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</si>
  <si>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</si>
  <si>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</si>
  <si>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</si>
  <si>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</si>
  <si>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</si>
  <si>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</si>
  <si>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</si>
  <si>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</si>
  <si>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</si>
  <si>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</si>
  <si>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</si>
  <si>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</si>
  <si>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</si>
  <si>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</si>
  <si>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</si>
  <si>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</si>
  <si>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</si>
  <si>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</si>
  <si>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</si>
  <si>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</si>
  <si>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</si>
  <si>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</si>
  <si>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</si>
  <si>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</si>
  <si>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</si>
  <si>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</si>
  <si>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</si>
  <si>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</si>
  <si>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</si>
  <si>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</si>
  <si>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</si>
  <si>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</si>
  <si>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</si>
  <si>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</si>
  <si>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</si>
  <si>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</si>
  <si>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</si>
  <si>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</si>
  <si>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</si>
  <si>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</si>
  <si>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</si>
  <si>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</si>
  <si>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</si>
  <si>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</si>
  <si>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</si>
  <si>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</si>
  <si>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</si>
  <si>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</si>
  <si>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</si>
  <si>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</si>
  <si>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</si>
  <si>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</si>
  <si>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</si>
  <si>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</si>
  <si>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</si>
  <si>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</si>
  <si>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</si>
  <si>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</si>
  <si>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</si>
  <si>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</si>
  <si>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</si>
  <si>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</si>
  <si>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</si>
  <si>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</si>
  <si>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</si>
  <si>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</si>
  <si>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</si>
  <si>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</si>
  <si>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</si>
  <si>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</si>
  <si>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</si>
  <si>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</si>
  <si>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</si>
  <si>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</si>
  <si>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</si>
  <si>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</si>
  <si>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</si>
  <si>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</si>
  <si>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</si>
  <si>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</si>
  <si>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</si>
  <si>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</si>
  <si>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</si>
  <si>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</si>
  <si>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</si>
  <si>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</si>
  <si>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</si>
  <si>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</si>
  <si>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</si>
  <si>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</si>
  <si>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</si>
  <si>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</si>
  <si>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</si>
  <si>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</si>
  <si>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</si>
  <si>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</si>
  <si>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</si>
  <si>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</si>
  <si>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</si>
  <si>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</si>
  <si>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</si>
  <si>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</si>
  <si>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</si>
  <si>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</si>
  <si>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</si>
  <si>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</si>
  <si>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</si>
  <si>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</si>
  <si>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</si>
  <si>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</si>
  <si>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</si>
  <si>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</si>
  <si>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</si>
  <si>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</si>
  <si>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</si>
  <si>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</si>
  <si>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</si>
  <si>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</si>
  <si>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</si>
  <si>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</si>
  <si>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</si>
  <si>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</si>
  <si>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</si>
  <si>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</si>
  <si>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</si>
  <si>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</si>
  <si>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</si>
  <si>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</si>
  <si>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</si>
  <si>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</si>
  <si>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</si>
  <si>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</si>
  <si>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</si>
  <si>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</si>
  <si>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</si>
  <si>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</si>
  <si>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</si>
  <si>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</si>
  <si>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</si>
  <si>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</si>
  <si>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</si>
  <si>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</si>
  <si>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</si>
  <si>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</si>
  <si>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</si>
  <si>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</si>
  <si>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</si>
  <si>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</si>
  <si>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</si>
  <si>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</si>
  <si>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</si>
  <si>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</si>
  <si>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</si>
  <si>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</si>
  <si>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</si>
  <si>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</si>
  <si>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</si>
  <si>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</si>
  <si>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</si>
  <si>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</si>
  <si>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</si>
  <si>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</si>
  <si>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</si>
  <si>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</si>
  <si>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</si>
  <si>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</si>
  <si>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</si>
  <si>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</si>
  <si>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</si>
  <si>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</si>
  <si>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</si>
  <si>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</si>
  <si>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</si>
  <si>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</si>
  <si>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</si>
  <si>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</si>
  <si>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</si>
  <si>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</si>
  <si>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</si>
  <si>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</si>
  <si>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</si>
  <si>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</si>
  <si>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</si>
  <si>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</si>
  <si>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</si>
  <si>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</si>
  <si>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</si>
  <si>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</si>
  <si>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</si>
  <si>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</si>
  <si>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</si>
  <si>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</si>
  <si>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</si>
  <si>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</si>
  <si>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</si>
  <si>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</si>
  <si>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</si>
  <si>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</si>
  <si>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</si>
  <si>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</si>
  <si>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</si>
  <si>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</si>
  <si>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</si>
  <si>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</si>
  <si>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</si>
  <si>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</si>
  <si>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</si>
  <si>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</si>
  <si>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</si>
  <si>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</si>
  <si>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</si>
  <si>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</si>
  <si>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</si>
  <si>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</si>
  <si>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</si>
  <si>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</si>
  <si>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</si>
  <si>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</si>
  <si>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</si>
  <si>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</si>
  <si>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</si>
  <si>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</si>
  <si>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</si>
  <si>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</si>
  <si>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</si>
  <si>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</si>
  <si>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</si>
  <si>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</si>
  <si>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</si>
  <si>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</si>
  <si>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</si>
  <si>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</si>
  <si>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</si>
  <si>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</si>
  <si>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</si>
  <si>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</si>
  <si>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</si>
  <si>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</si>
  <si>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</si>
  <si>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</si>
  <si>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</si>
  <si>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</si>
  <si>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</si>
  <si>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</si>
  <si>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</si>
  <si>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</si>
  <si>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</si>
  <si>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</si>
  <si>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</si>
  <si>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</si>
  <si>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</si>
  <si>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</si>
  <si>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</si>
  <si>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</si>
  <si>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</si>
  <si>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</si>
  <si>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</si>
  <si>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</si>
  <si>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</si>
  <si>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</si>
  <si>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</si>
  <si>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</si>
  <si>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</si>
  <si>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</si>
  <si>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</si>
  <si>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</si>
  <si>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</si>
  <si>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</si>
  <si>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</si>
  <si>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</si>
  <si>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</si>
  <si>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</si>
  <si>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</si>
  <si>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</si>
  <si>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</si>
  <si>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</si>
  <si>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</si>
  <si>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</si>
  <si>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</si>
  <si>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</si>
  <si>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</si>
  <si>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</si>
  <si>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</si>
  <si>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</si>
  <si>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</si>
  <si>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</si>
  <si>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</si>
  <si>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</si>
  <si>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</si>
  <si>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</si>
  <si>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</si>
  <si>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</si>
  <si>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</si>
  <si>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</si>
  <si>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</si>
  <si>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</si>
  <si>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</si>
  <si>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</si>
  <si>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</si>
  <si>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</si>
  <si>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</si>
  <si>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</si>
  <si>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</si>
  <si>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</si>
  <si>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</si>
  <si>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</si>
  <si>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</si>
  <si>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</si>
  <si>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</si>
  <si>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</si>
  <si>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</si>
  <si>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</si>
  <si>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</si>
  <si>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</si>
  <si>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</si>
  <si>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</si>
  <si>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</si>
  <si>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</si>
  <si>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</si>
  <si>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</si>
  <si>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</si>
  <si>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</si>
  <si>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</si>
  <si>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</si>
  <si>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</si>
  <si>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</si>
  <si>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</si>
  <si>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</si>
  <si>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</si>
  <si>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</si>
  <si>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</si>
  <si>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</si>
  <si>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</si>
  <si>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</si>
  <si>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</si>
  <si>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</si>
  <si>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</si>
  <si>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</si>
  <si>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</si>
  <si>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</si>
  <si>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</si>
  <si>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</si>
  <si>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</si>
  <si>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</si>
  <si>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</si>
  <si>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</si>
  <si>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</si>
  <si>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</si>
  <si>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</si>
  <si>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</si>
  <si>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</si>
  <si>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</si>
  <si>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</si>
  <si>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</si>
  <si>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</si>
  <si>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</si>
  <si>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</si>
  <si>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</si>
  <si>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</si>
  <si>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</si>
  <si>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</si>
  <si>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</si>
  <si>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</si>
  <si>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</si>
  <si>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</si>
  <si>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</si>
  <si>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</si>
  <si>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</si>
  <si>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</si>
  <si>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</si>
  <si>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</si>
  <si>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</si>
  <si>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</si>
  <si>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</si>
  <si>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</si>
  <si>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</si>
  <si>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</si>
  <si>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</si>
  <si>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</si>
  <si>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</si>
  <si>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</si>
  <si>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</si>
  <si>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</si>
  <si>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</si>
  <si>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</si>
  <si>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</si>
  <si>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</si>
  <si>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</si>
  <si>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</si>
  <si>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</si>
  <si>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</si>
  <si>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</si>
  <si>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</si>
  <si>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</si>
  <si>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</si>
  <si>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</si>
  <si>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</si>
  <si>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</si>
  <si>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</si>
  <si>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</si>
  <si>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</si>
  <si>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</si>
  <si>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</si>
  <si>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</si>
  <si>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</si>
  <si>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</si>
  <si>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</si>
  <si>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</si>
  <si>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</si>
  <si>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</si>
  <si>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</si>
  <si>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</si>
  <si>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</si>
  <si>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</si>
  <si>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</si>
  <si>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</si>
  <si>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</si>
  <si>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</si>
  <si>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</si>
  <si>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</si>
  <si>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</si>
  <si>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</si>
  <si>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</si>
  <si>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</si>
  <si>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</si>
  <si>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</si>
  <si>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</si>
  <si>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</si>
  <si>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</si>
  <si>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</si>
  <si>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</si>
  <si>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</si>
  <si>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</si>
  <si>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</si>
  <si>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</si>
  <si>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</si>
  <si>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</si>
  <si>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</si>
  <si>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</si>
  <si>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</si>
  <si>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</si>
  <si>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</si>
  <si>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</si>
  <si>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</si>
  <si>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</si>
  <si>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</si>
  <si>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</si>
  <si>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</si>
  <si>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</si>
  <si>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</si>
  <si>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</si>
  <si>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</si>
  <si>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</si>
  <si>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</si>
  <si>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</si>
  <si>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</si>
  <si>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</si>
  <si>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</si>
  <si>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</si>
  <si>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</si>
  <si>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</si>
  <si>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</si>
  <si>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</si>
  <si>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</si>
  <si>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</si>
  <si>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</si>
  <si>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</si>
  <si>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</si>
  <si>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</si>
  <si>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</si>
  <si>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</si>
  <si>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</si>
  <si>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</si>
  <si>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</si>
  <si>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</si>
  <si>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</si>
  <si>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</si>
  <si>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</si>
  <si>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</si>
  <si>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</si>
  <si>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</si>
  <si>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</si>
  <si>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</si>
  <si>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</si>
  <si>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</si>
  <si>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</si>
  <si>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</si>
  <si>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</si>
  <si>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</si>
  <si>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</si>
  <si>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</si>
  <si>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</si>
  <si>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</si>
  <si>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</si>
  <si>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</si>
  <si>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</si>
  <si>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</si>
  <si>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</si>
  <si>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</si>
  <si>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</si>
  <si>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</si>
  <si>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</si>
  <si>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</si>
  <si>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</si>
  <si>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</si>
  <si>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</si>
  <si>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</si>
  <si>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</si>
  <si>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</si>
  <si>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</si>
  <si>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</si>
  <si>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</si>
  <si>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</si>
  <si>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</si>
  <si>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</si>
  <si>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</si>
  <si>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</si>
  <si>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</si>
  <si>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</si>
  <si>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</si>
  <si>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</si>
  <si>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</si>
  <si>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</si>
  <si>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</si>
  <si>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</si>
  <si>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</si>
  <si>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</si>
  <si>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</si>
  <si>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</si>
  <si>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</si>
  <si>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</si>
  <si>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</si>
  <si>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</si>
  <si>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</si>
  <si>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</si>
  <si>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</si>
  <si>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</si>
  <si>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</si>
  <si>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</si>
  <si>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</si>
  <si>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</si>
  <si>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</si>
  <si>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</si>
  <si>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</si>
  <si>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</si>
  <si>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</si>
  <si>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</si>
  <si>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</si>
  <si>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</si>
  <si>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</si>
  <si>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</si>
  <si>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</si>
  <si>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</si>
  <si>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</si>
  <si>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</si>
  <si>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</si>
  <si>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</si>
  <si>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</si>
  <si>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</si>
  <si>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</si>
  <si>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</si>
  <si>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</si>
  <si>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</si>
  <si>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</si>
  <si>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</si>
  <si>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</si>
  <si>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</si>
  <si>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</si>
  <si>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</si>
  <si>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</si>
  <si>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</si>
  <si>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</si>
  <si>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</si>
  <si>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</si>
  <si>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</si>
  <si>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</si>
  <si>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</si>
  <si>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</si>
  <si>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</si>
  <si>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</si>
  <si>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</si>
  <si>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</si>
  <si>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</si>
  <si>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</si>
  <si>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</si>
  <si>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</si>
  <si>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</si>
  <si>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</si>
  <si>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</si>
  <si>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</si>
  <si>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</si>
  <si>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</si>
  <si>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</si>
  <si>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</si>
  <si>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</si>
  <si>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</si>
  <si>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</si>
  <si>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</si>
  <si>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</si>
  <si>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</si>
  <si>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</si>
  <si>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</si>
  <si>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</si>
  <si>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</si>
  <si>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</si>
  <si>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</si>
  <si>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</si>
  <si>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</si>
  <si>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</si>
  <si>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</si>
  <si>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</si>
  <si>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</si>
  <si>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</si>
  <si>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</si>
  <si>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</si>
  <si>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</si>
  <si>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</si>
  <si>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</si>
  <si>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</si>
  <si>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</si>
  <si>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</si>
  <si>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</si>
  <si>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</si>
  <si>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</si>
  <si>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</si>
  <si>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</si>
  <si>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</si>
  <si>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</si>
  <si>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</si>
  <si>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</si>
  <si>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</si>
  <si>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</si>
  <si>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</si>
  <si>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</si>
  <si>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</si>
  <si>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</si>
  <si>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</si>
  <si>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</si>
  <si>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</si>
  <si>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</si>
  <si>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</si>
  <si>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</si>
  <si>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</si>
  <si>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</si>
  <si>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</si>
  <si>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</si>
  <si>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</si>
  <si>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</si>
  <si>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</si>
  <si>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</si>
  <si>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</si>
  <si>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</si>
  <si>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</si>
  <si>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</si>
  <si>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</si>
  <si>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</si>
  <si>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</si>
  <si>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</si>
  <si>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</si>
  <si>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</si>
  <si>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</si>
  <si>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</si>
  <si>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</si>
  <si>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</si>
  <si>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</si>
  <si>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</si>
  <si>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</si>
  <si>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</si>
  <si>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</si>
  <si>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</si>
  <si>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</si>
  <si>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</si>
  <si>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</si>
  <si>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</si>
  <si>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</si>
  <si>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</si>
  <si>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</si>
  <si>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</si>
  <si>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</si>
  <si>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</si>
  <si>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</si>
  <si>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</si>
  <si>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</si>
  <si>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</si>
  <si>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</si>
  <si>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</si>
  <si>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</si>
  <si>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</si>
  <si>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</si>
  <si>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</si>
  <si>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</si>
  <si>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</si>
  <si>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</si>
  <si>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</si>
  <si>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</si>
  <si>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</si>
  <si>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</si>
  <si>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</si>
  <si>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</si>
  <si>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</si>
  <si>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</si>
  <si>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</si>
  <si>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</si>
  <si>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</si>
  <si>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</si>
  <si>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</si>
  <si>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</si>
  <si>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</si>
  <si>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</si>
  <si>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</si>
  <si>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</si>
  <si>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</si>
  <si>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</si>
  <si>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</si>
  <si>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</si>
  <si>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</si>
  <si>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</si>
  <si>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</si>
  <si>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</si>
  <si>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</si>
  <si>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</si>
  <si>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</si>
  <si>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</si>
  <si>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</si>
  <si>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</si>
  <si>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</si>
  <si>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</si>
  <si>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</si>
  <si>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</si>
  <si>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</si>
  <si>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</si>
  <si>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</si>
  <si>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</si>
  <si>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</si>
  <si>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</si>
  <si>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</si>
  <si>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</si>
  <si>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</si>
  <si>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</si>
  <si>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</si>
  <si>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</si>
  <si>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</si>
  <si>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</si>
  <si>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</si>
  <si>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</si>
  <si>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</si>
  <si>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</si>
  <si>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</si>
  <si>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</si>
  <si>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</si>
  <si>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</si>
  <si>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</si>
  <si>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</si>
  <si>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</si>
  <si>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</si>
  <si>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</si>
  <si>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</si>
  <si>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</si>
  <si>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</si>
  <si>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</si>
  <si>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</si>
  <si>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</si>
  <si>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</si>
  <si>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</si>
  <si>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</si>
  <si>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</si>
  <si>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</si>
  <si>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</si>
  <si>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</si>
  <si>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</si>
  <si>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</si>
  <si>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</si>
  <si>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</si>
  <si>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</si>
  <si>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</si>
  <si>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</si>
  <si>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</si>
  <si>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</si>
  <si>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</si>
  <si>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</si>
  <si>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</si>
  <si>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</si>
  <si>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</si>
  <si>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</si>
  <si>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</si>
  <si>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</si>
  <si>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</si>
  <si>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</si>
  <si>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</si>
  <si>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</si>
  <si>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</si>
  <si>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</si>
  <si>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</si>
  <si>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</si>
  <si>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</si>
  <si>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</si>
  <si>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</si>
  <si>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</si>
  <si>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</si>
  <si>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</si>
  <si>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</si>
  <si>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</si>
  <si>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</si>
  <si>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</si>
  <si>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</si>
  <si>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</si>
  <si>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</si>
  <si>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</si>
  <si>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</si>
  <si>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</si>
  <si>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</si>
  <si>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</si>
  <si>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</si>
  <si>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</si>
  <si>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</si>
  <si>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</si>
  <si>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</si>
  <si>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</si>
  <si>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</si>
  <si>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</si>
  <si>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</si>
  <si>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</si>
  <si>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</si>
  <si>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</si>
  <si>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</si>
  <si>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</si>
  <si>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</si>
  <si>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</si>
  <si>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</si>
  <si>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</si>
  <si>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</si>
  <si>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</si>
  <si>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</si>
  <si>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</si>
  <si>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</si>
  <si>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</si>
  <si>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</si>
  <si>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</si>
  <si>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</si>
  <si>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</si>
  <si>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</si>
  <si>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</si>
  <si>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</si>
  <si>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</si>
  <si>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</si>
  <si>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</si>
  <si>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</si>
  <si>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</si>
  <si>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</si>
  <si>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</si>
  <si>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</si>
  <si>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</si>
  <si>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</si>
  <si>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</si>
  <si>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</si>
  <si>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</si>
  <si>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</si>
  <si>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</si>
  <si>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</si>
  <si>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</si>
  <si>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</si>
  <si>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</si>
  <si>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</si>
  <si>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</si>
  <si>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</si>
  <si>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</si>
  <si>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</si>
  <si>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</si>
  <si>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</si>
  <si>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</si>
  <si>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</si>
  <si>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</si>
  <si>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</si>
  <si>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</si>
  <si>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</si>
  <si>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</si>
  <si>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</si>
  <si>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</si>
  <si>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</si>
  <si>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</si>
  <si>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</si>
  <si>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</si>
  <si>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</si>
  <si>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</si>
  <si>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</si>
  <si>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</si>
  <si>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</si>
  <si>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</si>
  <si>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</si>
  <si>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</si>
  <si>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</si>
  <si>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</si>
  <si>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</si>
  <si>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</si>
  <si>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</si>
  <si>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</si>
  <si>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</si>
  <si>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</si>
  <si>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</si>
  <si>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</si>
  <si>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</si>
  <si>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</si>
  <si>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</si>
  <si>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</si>
  <si>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</si>
  <si>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</si>
  <si>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</si>
  <si>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</si>
  <si>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</si>
  <si>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</si>
  <si>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</si>
  <si>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</si>
  <si>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</si>
  <si>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</si>
  <si>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</si>
  <si>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</si>
  <si>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</si>
  <si>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</si>
  <si>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</si>
  <si>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</si>
  <si>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</si>
  <si>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</si>
  <si>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</si>
  <si>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</si>
  <si>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</si>
  <si>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</si>
  <si>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</si>
  <si>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</si>
  <si>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</si>
  <si>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</si>
  <si>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</si>
  <si>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</si>
  <si>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</si>
  <si>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</si>
  <si>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</si>
  <si>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</si>
  <si>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</si>
  <si>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</si>
  <si>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</si>
  <si>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</si>
  <si>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</si>
  <si>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</si>
  <si>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</si>
  <si>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</si>
  <si>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</si>
  <si>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</si>
  <si>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</si>
  <si>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</si>
  <si>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</si>
  <si>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</si>
  <si>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</si>
  <si>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</si>
  <si>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</si>
  <si>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</si>
  <si>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</si>
  <si>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</si>
  <si>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</si>
  <si>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</si>
  <si>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</si>
  <si>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</si>
  <si>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</si>
  <si>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</si>
  <si>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</si>
  <si>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</si>
  <si>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</si>
  <si>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</si>
  <si>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</si>
  <si>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</si>
  <si>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</si>
  <si>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</si>
  <si>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</si>
  <si>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</si>
  <si>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</si>
  <si>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</si>
  <si>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</si>
  <si>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</si>
  <si>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</si>
  <si>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</si>
  <si>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</si>
  <si>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</si>
  <si>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</si>
  <si>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</si>
  <si>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</si>
  <si>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</si>
  <si>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</si>
  <si>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</si>
  <si>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</si>
  <si>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</si>
  <si>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</si>
  <si>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</si>
  <si>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</si>
  <si>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</si>
  <si>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</si>
  <si>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</si>
  <si>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</si>
  <si>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</si>
  <si>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</si>
  <si>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</si>
  <si>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</si>
  <si>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</si>
  <si>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</si>
  <si>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</si>
  <si>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</si>
  <si>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</si>
  <si>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</si>
  <si>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</si>
  <si>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</si>
  <si>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</si>
  <si>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</si>
  <si>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</si>
  <si>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</si>
  <si>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</si>
  <si>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</si>
  <si>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</si>
  <si>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</si>
  <si>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</si>
  <si>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</si>
  <si>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</si>
  <si>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</si>
  <si>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</si>
  <si>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</si>
  <si>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</si>
  <si>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</si>
  <si>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</si>
  <si>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</si>
  <si>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</si>
  <si>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</si>
  <si>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</si>
  <si>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</si>
  <si>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</si>
  <si>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</si>
  <si>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</si>
  <si>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</si>
  <si>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</si>
  <si>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</si>
  <si>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</si>
  <si>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</si>
  <si>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</si>
  <si>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</si>
  <si>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</si>
  <si>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</si>
  <si>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</si>
  <si>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</si>
  <si>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</si>
  <si>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</si>
  <si>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</si>
  <si>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</si>
  <si>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</si>
  <si>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</si>
  <si>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</si>
  <si>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</si>
  <si>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</si>
  <si>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</si>
  <si>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</si>
  <si>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</si>
  <si>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</si>
  <si>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</si>
  <si>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</si>
  <si>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</si>
  <si>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</si>
  <si>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</si>
  <si>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</si>
  <si>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</si>
  <si>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</si>
  <si>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</si>
  <si>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</si>
  <si>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</si>
  <si>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</si>
  <si>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</si>
  <si>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</si>
  <si>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</si>
  <si>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</si>
  <si>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</si>
  <si>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</si>
  <si>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</si>
  <si>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</si>
  <si>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</si>
  <si>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</si>
  <si>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</si>
  <si>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</si>
  <si>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</si>
  <si>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</si>
  <si>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</si>
  <si>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</si>
  <si>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</si>
  <si>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</si>
  <si>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</si>
  <si>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</si>
  <si>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</si>
  <si>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</si>
  <si>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</si>
  <si>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</si>
  <si>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</si>
  <si>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</si>
  <si>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</si>
  <si>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</si>
  <si>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</si>
  <si>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</si>
  <si>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</si>
  <si>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</si>
  <si>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</si>
  <si>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</si>
  <si>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</si>
  <si>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</si>
  <si>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</si>
  <si>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</si>
  <si>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</si>
  <si>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</si>
  <si>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</si>
  <si>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</si>
  <si>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</si>
  <si>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</si>
  <si>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</si>
  <si>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</si>
  <si>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</si>
  <si>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</si>
  <si>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</si>
  <si>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</si>
  <si>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</si>
  <si>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</si>
  <si>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</si>
  <si>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</si>
  <si>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</si>
  <si>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</si>
  <si>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</si>
  <si>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</si>
  <si>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</si>
  <si>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</si>
  <si>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</si>
  <si>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</si>
  <si>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</si>
  <si>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</si>
  <si>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</si>
  <si>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</si>
  <si>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</si>
  <si>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</si>
  <si>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</si>
  <si>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</si>
  <si>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</si>
  <si>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</si>
  <si>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</si>
  <si>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</si>
  <si>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</si>
  <si>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</si>
  <si>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</si>
  <si>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</si>
  <si>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</si>
  <si>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</si>
  <si>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</si>
  <si>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</si>
  <si>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</si>
  <si>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</si>
  <si>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</si>
  <si>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</si>
  <si>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</si>
  <si>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</si>
  <si>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</si>
  <si>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</si>
  <si>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</si>
  <si>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</si>
  <si>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</si>
  <si>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</si>
  <si>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</si>
  <si>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</si>
  <si>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</si>
  <si>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</si>
  <si>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</si>
  <si>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</si>
  <si>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</si>
  <si>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</si>
  <si>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</si>
  <si>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</si>
  <si>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</si>
  <si>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</si>
  <si>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</si>
  <si>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</si>
  <si>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</si>
  <si>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</si>
  <si>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</si>
  <si>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</si>
  <si>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</si>
  <si>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</si>
  <si>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</si>
  <si>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</si>
  <si>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</si>
  <si>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</si>
  <si>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</si>
  <si>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</si>
  <si>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</si>
  <si>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</si>
  <si>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</si>
  <si>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</si>
  <si>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</si>
  <si>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</si>
  <si>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</si>
  <si>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</si>
  <si>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</si>
  <si>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</si>
  <si>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</si>
  <si>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</si>
  <si>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</si>
  <si>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</si>
  <si>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</si>
  <si>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</si>
  <si>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</si>
  <si>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</si>
  <si>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</si>
  <si>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</si>
  <si>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</si>
  <si>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</si>
  <si>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</si>
  <si>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</si>
  <si>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</si>
  <si>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</si>
  <si>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</si>
  <si>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</si>
  <si>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</si>
  <si>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</si>
  <si>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</si>
  <si>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</si>
  <si>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</si>
  <si>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</si>
  <si>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</si>
  <si>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</si>
  <si>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</si>
  <si>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</si>
  <si>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</si>
  <si>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</si>
  <si>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</si>
  <si>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</si>
  <si>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</si>
  <si>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</si>
  <si>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</si>
  <si>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</si>
  <si>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</si>
  <si>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</si>
  <si>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</si>
  <si>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</si>
  <si>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</si>
  <si>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</si>
  <si>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</si>
  <si>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</si>
  <si>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</si>
  <si>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</si>
  <si>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</si>
  <si>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</si>
  <si>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</si>
  <si>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</si>
  <si>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</si>
  <si>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</si>
  <si>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</si>
  <si>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</si>
  <si>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</si>
  <si>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</si>
  <si>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</si>
  <si>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</si>
  <si>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</si>
  <si>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</si>
  <si>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</si>
  <si>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</si>
  <si>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</si>
  <si>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</si>
  <si>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</si>
  <si>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</si>
  <si>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</si>
  <si>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</si>
  <si>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</si>
  <si>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</si>
  <si>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</si>
  <si>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</si>
  <si>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</si>
  <si>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</si>
  <si>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</si>
  <si>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</si>
  <si>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</si>
  <si>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</si>
  <si>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</si>
  <si>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</si>
  <si>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</si>
  <si>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</si>
  <si>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</si>
  <si>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</si>
  <si>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</si>
  <si>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</si>
  <si>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</si>
  <si>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</si>
  <si>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</si>
  <si>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</si>
  <si>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</si>
  <si>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</si>
  <si>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</si>
  <si>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</si>
  <si>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</si>
  <si>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</si>
  <si>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</si>
  <si>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</si>
  <si>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</si>
  <si>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</si>
  <si>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</si>
  <si>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</si>
  <si>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</si>
  <si>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</si>
  <si>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</si>
  <si>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</si>
  <si>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</si>
  <si>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</si>
  <si>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</si>
  <si>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</si>
  <si>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</si>
  <si>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</si>
  <si>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</si>
  <si>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</si>
  <si>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</si>
  <si>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</si>
  <si>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</si>
  <si>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</si>
  <si>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</si>
  <si>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</si>
  <si>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</si>
  <si>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</si>
  <si>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</si>
  <si>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</si>
  <si>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</si>
  <si>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</si>
  <si>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</si>
  <si>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</si>
  <si>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</si>
  <si>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</si>
  <si>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</si>
  <si>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</si>
  <si>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</si>
  <si>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</si>
  <si>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</si>
  <si>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</si>
  <si>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</si>
  <si>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</si>
  <si>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</si>
  <si>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</si>
  <si>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</si>
  <si>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</si>
  <si>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</si>
  <si>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</si>
  <si>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</si>
  <si>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</si>
  <si>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</si>
  <si>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</si>
  <si>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</si>
  <si>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</si>
  <si>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</si>
  <si>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</si>
  <si>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</si>
  <si>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</si>
  <si>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</si>
  <si>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</si>
  <si>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</si>
  <si>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</si>
  <si>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</si>
  <si>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</si>
  <si>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</si>
  <si>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</si>
  <si>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</si>
  <si>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</si>
  <si>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</si>
  <si>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</si>
  <si>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</si>
  <si>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</si>
  <si>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</si>
  <si>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</si>
  <si>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</si>
  <si>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</si>
  <si>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</si>
  <si>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</si>
  <si>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</si>
  <si>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</si>
  <si>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</si>
  <si>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</si>
  <si>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</si>
  <si>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</si>
  <si>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</si>
  <si>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</si>
  <si>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</si>
  <si>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</si>
  <si>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</si>
  <si>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</si>
  <si>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</si>
  <si>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</si>
  <si>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</si>
  <si>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</si>
  <si>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</si>
  <si>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</si>
  <si>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</si>
  <si>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</si>
  <si>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</si>
  <si>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</si>
  <si>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</si>
  <si>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</si>
  <si>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</si>
  <si>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</si>
  <si>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</si>
  <si>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</si>
  <si>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</si>
  <si>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</si>
  <si>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</si>
  <si>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</si>
  <si>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</si>
  <si>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</si>
  <si>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</si>
  <si>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</si>
  <si>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</si>
  <si>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</si>
  <si>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</si>
  <si>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</si>
  <si>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</si>
  <si>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</si>
  <si>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</si>
  <si>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</si>
  <si>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</si>
  <si>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</si>
  <si>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</si>
  <si>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</si>
  <si>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</si>
  <si>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</si>
  <si>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</si>
  <si>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</si>
  <si>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</si>
  <si>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</si>
  <si>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</si>
  <si>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</si>
  <si>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</si>
  <si>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</si>
  <si>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</si>
  <si>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</si>
  <si>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</si>
  <si>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</si>
  <si>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</si>
  <si>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</si>
  <si>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</si>
  <si>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</si>
  <si>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</si>
  <si>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</si>
  <si>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</si>
  <si>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</si>
  <si>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</si>
  <si>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</si>
  <si>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</si>
  <si>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</si>
  <si>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</si>
  <si>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</si>
  <si>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</si>
  <si>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</si>
  <si>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</si>
  <si>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</si>
  <si>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</si>
  <si>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</si>
  <si>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</si>
  <si>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</si>
  <si>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</si>
  <si>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</si>
  <si>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</si>
  <si>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</si>
  <si>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</si>
  <si>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</si>
  <si>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</si>
  <si>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</si>
  <si>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</si>
  <si>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</si>
  <si>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</si>
  <si>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</si>
  <si>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</si>
  <si>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</si>
  <si>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</si>
  <si>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</si>
  <si>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</si>
  <si>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</si>
  <si>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</si>
  <si>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</si>
  <si>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</si>
  <si>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</si>
  <si>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</si>
  <si>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</si>
  <si>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</si>
  <si>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</si>
  <si>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</si>
  <si>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</si>
  <si>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</si>
  <si>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</si>
  <si>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</si>
  <si>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</si>
  <si>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</si>
  <si>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</si>
  <si>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</si>
  <si>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</si>
  <si>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</si>
  <si>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</si>
  <si>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</si>
  <si>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</si>
  <si>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</si>
  <si>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</si>
  <si>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</si>
  <si>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</si>
  <si>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</si>
  <si>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</si>
  <si>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</si>
  <si>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</si>
  <si>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</si>
  <si>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</si>
  <si>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</si>
  <si>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</si>
  <si>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</si>
  <si>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</si>
  <si>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</si>
  <si>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</si>
  <si>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</si>
  <si>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</si>
  <si>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</si>
  <si>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</si>
  <si>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</si>
  <si>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</si>
  <si>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</si>
  <si>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</si>
  <si>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</si>
  <si>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</si>
  <si>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</si>
  <si>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</si>
  <si>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</si>
  <si>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</si>
  <si>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</si>
  <si>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</si>
  <si>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</si>
  <si>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</si>
  <si>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</si>
  <si>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</si>
  <si>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</si>
  <si>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</si>
  <si>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</si>
  <si>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</si>
  <si>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</si>
  <si>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</si>
  <si>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</si>
  <si>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</si>
  <si>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</si>
  <si>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</si>
  <si>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</si>
  <si>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</si>
  <si>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</si>
  <si>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</si>
  <si>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</si>
  <si>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</si>
  <si>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</si>
  <si>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</si>
  <si>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</si>
  <si>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</si>
  <si>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</si>
  <si>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</si>
  <si>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</si>
  <si>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</si>
  <si>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</si>
  <si>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</si>
  <si>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</si>
  <si>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</si>
  <si>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</si>
  <si>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</si>
  <si>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</si>
  <si>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</si>
  <si>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</si>
  <si>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</si>
  <si>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</si>
  <si>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</si>
  <si>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</si>
  <si>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</si>
  <si>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</si>
  <si>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</si>
  <si>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</si>
  <si>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</si>
  <si>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</si>
  <si>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</si>
  <si>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</si>
  <si>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</si>
  <si>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</si>
  <si>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</si>
  <si>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</si>
  <si>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</si>
  <si>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</si>
  <si>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</si>
  <si>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</si>
  <si>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</si>
  <si>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</si>
  <si>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</si>
  <si>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</si>
  <si>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</si>
  <si>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</si>
  <si>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</si>
  <si>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</si>
  <si>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</si>
  <si>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</si>
  <si>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</si>
  <si>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</si>
  <si>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</si>
  <si>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</si>
  <si>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</si>
  <si>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</si>
  <si>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</si>
  <si>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</si>
  <si>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</si>
  <si>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</si>
  <si>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</si>
  <si>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</si>
  <si>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</si>
  <si>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</si>
  <si>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</si>
  <si>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</si>
  <si>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</si>
  <si>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</si>
  <si>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</si>
  <si>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</si>
  <si>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</si>
  <si>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</si>
  <si>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</si>
  <si>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</si>
  <si>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</si>
  <si>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</si>
  <si>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</si>
  <si>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</si>
  <si>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</si>
  <si>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</si>
  <si>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</si>
  <si>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</si>
  <si>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</si>
  <si>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</si>
  <si>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</si>
  <si>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</si>
  <si>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</si>
  <si>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</si>
  <si>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</si>
  <si>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</si>
  <si>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</si>
  <si>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</si>
  <si>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</si>
  <si>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</si>
  <si>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</si>
  <si>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</si>
  <si>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</si>
  <si>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</si>
  <si>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</si>
  <si>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</si>
  <si>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</si>
  <si>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</si>
  <si>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</si>
  <si>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</si>
  <si>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</si>
  <si>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</si>
  <si>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</si>
  <si>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</si>
  <si>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</si>
  <si>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</si>
  <si>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</si>
  <si>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</si>
  <si>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</si>
  <si>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</si>
  <si>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</si>
  <si>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</si>
  <si>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</si>
  <si>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</si>
  <si>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</si>
  <si>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</si>
  <si>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</si>
  <si>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</si>
  <si>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</si>
  <si>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</si>
  <si>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</si>
  <si>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</si>
  <si>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</si>
  <si>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</si>
  <si>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</si>
  <si>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</si>
  <si>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</si>
  <si>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</si>
  <si>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</si>
  <si>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</si>
  <si>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</si>
  <si>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</si>
  <si>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</si>
  <si>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</si>
  <si>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</si>
  <si>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</si>
  <si>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</si>
  <si>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</si>
  <si>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</si>
  <si>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</si>
  <si>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</si>
  <si>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</si>
  <si>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</si>
  <si>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</si>
  <si>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</si>
  <si>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</si>
  <si>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</si>
  <si>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</si>
  <si>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</si>
  <si>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</si>
  <si>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</si>
  <si>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</si>
  <si>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</si>
  <si>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</si>
  <si>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</si>
  <si>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</si>
  <si>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</si>
  <si>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</si>
  <si>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</si>
  <si>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</si>
  <si>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</si>
  <si>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</si>
  <si>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</si>
  <si>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</si>
  <si>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</si>
  <si>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</si>
  <si>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</si>
  <si>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</si>
  <si>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</si>
  <si>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</si>
  <si>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</si>
  <si>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</si>
  <si>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</si>
  <si>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</si>
  <si>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</si>
  <si>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</si>
  <si>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</si>
  <si>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</si>
  <si>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</si>
  <si>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</si>
  <si>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</si>
  <si>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</si>
  <si>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</si>
  <si>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</si>
  <si>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</si>
  <si>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</si>
  <si>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</si>
  <si>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</si>
  <si>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</si>
  <si>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</si>
  <si>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</si>
  <si>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</si>
  <si>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</si>
  <si>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</si>
  <si>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</si>
  <si>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</si>
  <si>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</si>
  <si>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</si>
  <si>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</si>
  <si>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</si>
  <si>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</si>
  <si>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</si>
  <si>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</si>
  <si>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</si>
  <si>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</si>
  <si>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</si>
  <si>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</si>
  <si>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</si>
  <si>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</si>
  <si>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</si>
  <si>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</si>
  <si>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</si>
  <si>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</si>
  <si>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</si>
  <si>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</si>
  <si>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</si>
  <si>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</si>
  <si>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</si>
  <si>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</si>
  <si>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</si>
  <si>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</si>
  <si>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</si>
  <si>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</si>
  <si>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</si>
  <si>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</si>
  <si>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</si>
  <si>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</si>
  <si>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</si>
  <si>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</si>
  <si>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</si>
  <si>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</si>
  <si>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</si>
  <si>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</si>
  <si>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</si>
  <si>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</si>
  <si>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</si>
  <si>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</si>
  <si>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</si>
  <si>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</si>
  <si>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</si>
  <si>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</si>
  <si>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</si>
  <si>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</si>
  <si>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</si>
  <si>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</si>
  <si>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</si>
  <si>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</si>
  <si>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</si>
  <si>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</si>
  <si>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</si>
  <si>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</si>
  <si>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</si>
  <si>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</si>
  <si>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</si>
  <si>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</si>
  <si>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</si>
  <si>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</si>
  <si>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</si>
  <si>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</si>
  <si>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</si>
  <si>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</si>
  <si>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</si>
  <si>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</si>
  <si>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</si>
  <si>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</si>
  <si>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</si>
  <si>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</si>
  <si>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</si>
  <si>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</si>
  <si>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</si>
  <si>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</si>
  <si>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</si>
  <si>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</si>
  <si>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</si>
  <si>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</si>
  <si>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</si>
  <si>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</si>
  <si>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</si>
  <si>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</si>
  <si>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</si>
  <si>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</si>
  <si>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</si>
  <si>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</si>
  <si>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</si>
  <si>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</si>
  <si>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</si>
  <si>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</si>
  <si>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</si>
  <si>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</si>
  <si>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</si>
  <si>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</si>
  <si>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</si>
  <si>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</si>
  <si>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</si>
  <si>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</si>
  <si>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</si>
  <si>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</si>
  <si>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</si>
  <si>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</si>
  <si>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</si>
  <si>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</si>
  <si>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</si>
  <si>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</si>
  <si>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</si>
  <si>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</si>
  <si>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</si>
  <si>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</si>
  <si>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</si>
  <si>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</si>
  <si>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</si>
  <si>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</si>
  <si>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</si>
  <si>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</si>
  <si>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</si>
  <si>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</si>
  <si>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</si>
  <si>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</si>
  <si>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</si>
  <si>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</si>
  <si>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</si>
  <si>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</si>
  <si>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</si>
  <si>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</si>
  <si>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</si>
  <si>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</si>
  <si>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</si>
  <si>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</si>
  <si>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</si>
  <si>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</si>
  <si>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</si>
  <si>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</si>
  <si>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</si>
  <si>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</si>
  <si>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</si>
  <si>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</si>
  <si>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</si>
  <si>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</si>
  <si>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</si>
  <si>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</si>
  <si>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</si>
  <si>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</si>
  <si>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</si>
  <si>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</si>
  <si>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</si>
  <si>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</si>
  <si>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</si>
  <si>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</si>
  <si>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</si>
  <si>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</si>
  <si>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</si>
  <si>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</si>
  <si>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</si>
  <si>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</si>
  <si>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</si>
  <si>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</si>
  <si>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</si>
  <si>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</si>
  <si>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</si>
  <si>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</si>
  <si>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</si>
  <si>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</si>
  <si>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</si>
  <si>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</si>
  <si>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</si>
  <si>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</si>
  <si>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</si>
  <si>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</si>
  <si>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</si>
  <si>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</si>
  <si>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</si>
  <si>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</si>
  <si>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</si>
  <si>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</si>
  <si>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</si>
  <si>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</si>
  <si>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</si>
  <si>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</si>
  <si>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</si>
  <si>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</si>
  <si>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</si>
  <si>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</si>
  <si>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</si>
  <si>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</si>
  <si>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</si>
  <si>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</si>
  <si>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</si>
  <si>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</si>
  <si>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</si>
  <si>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</si>
  <si>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</si>
  <si>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</si>
  <si>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</si>
  <si>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</si>
  <si>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</si>
  <si>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</si>
  <si>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</si>
  <si>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</si>
  <si>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</si>
  <si>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</si>
  <si>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</si>
  <si>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</si>
  <si>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</si>
  <si>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</si>
  <si>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</si>
  <si>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</si>
  <si>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</si>
  <si>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</si>
  <si>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</si>
  <si>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</si>
  <si>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</si>
  <si>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</si>
  <si>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</si>
  <si>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</si>
  <si>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</si>
  <si>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</si>
  <si>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</si>
  <si>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</si>
  <si>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</si>
  <si>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</si>
  <si>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</si>
  <si>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</si>
  <si>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</si>
  <si>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</si>
  <si>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</si>
  <si>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</si>
  <si>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</si>
  <si>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</si>
  <si>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</si>
  <si>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</si>
  <si>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</si>
  <si>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</si>
  <si>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</si>
  <si>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</si>
  <si>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</si>
  <si>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</si>
  <si>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</si>
  <si>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</si>
  <si>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</si>
  <si>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</si>
  <si>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</si>
  <si>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</si>
  <si>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</si>
  <si>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</si>
  <si>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</si>
  <si>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</si>
  <si>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</si>
  <si>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</si>
  <si>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</si>
  <si>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</si>
  <si>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</si>
  <si>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</si>
  <si>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</si>
  <si>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</si>
  <si>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</si>
  <si>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</si>
  <si>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</si>
  <si>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</si>
  <si>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</si>
  <si>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</si>
  <si>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</si>
  <si>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</si>
  <si>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</si>
  <si>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</si>
  <si>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</si>
  <si>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</si>
  <si>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</si>
  <si>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</si>
  <si>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</si>
  <si>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</si>
  <si>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</si>
  <si>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</si>
  <si>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</si>
  <si>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</si>
  <si>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</si>
  <si>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</si>
  <si>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</si>
  <si>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</si>
  <si>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</si>
  <si>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</si>
  <si>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</si>
  <si>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</si>
  <si>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</si>
  <si>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</si>
  <si>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</si>
  <si>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</si>
  <si>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</si>
  <si>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</si>
  <si>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</si>
  <si>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</si>
  <si>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</si>
  <si>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</si>
  <si>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</si>
  <si>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</si>
  <si>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</si>
  <si>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</si>
  <si>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</si>
  <si>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</si>
  <si>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</si>
  <si>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</si>
  <si>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</si>
  <si>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</si>
  <si>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</si>
  <si>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</si>
  <si>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</si>
  <si>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</si>
  <si>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</si>
  <si>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</si>
  <si>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</si>
  <si>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</si>
  <si>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</si>
  <si>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</si>
  <si>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</si>
  <si>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</si>
  <si>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</si>
  <si>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</si>
  <si>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</si>
  <si>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</si>
  <si>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</si>
  <si>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</si>
  <si>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</si>
  <si>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</si>
  <si>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</si>
  <si>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</si>
  <si>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</si>
  <si>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</si>
  <si>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</si>
  <si>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</si>
  <si>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</si>
  <si>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</si>
  <si>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</si>
  <si>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</si>
  <si>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</si>
  <si>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</si>
  <si>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</si>
  <si>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</si>
  <si>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</si>
  <si>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</si>
  <si>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</si>
  <si>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</si>
  <si>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</si>
  <si>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</si>
  <si>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</si>
  <si>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</si>
  <si>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</si>
  <si>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</si>
  <si>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</si>
  <si>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</si>
  <si>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</si>
  <si>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</si>
  <si>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</si>
  <si>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</si>
  <si>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</si>
  <si>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</si>
  <si>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</si>
  <si>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</si>
  <si>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</si>
  <si>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</si>
  <si>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</si>
  <si>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</si>
  <si>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</si>
  <si>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</si>
  <si>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</si>
  <si>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</si>
  <si>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</si>
  <si>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</si>
  <si>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</si>
  <si>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</si>
  <si>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</si>
  <si>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</si>
  <si>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</si>
  <si>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</si>
  <si>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</si>
  <si>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</si>
  <si>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</si>
  <si>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</si>
  <si>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</si>
  <si>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</si>
  <si>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</si>
  <si>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</si>
  <si>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</si>
  <si>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</si>
  <si>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</si>
  <si>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</si>
  <si>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</si>
  <si>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</si>
  <si>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</si>
  <si>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</si>
  <si>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</si>
  <si>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</si>
  <si>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</si>
  <si>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</si>
  <si>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</si>
  <si>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</si>
  <si>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</si>
  <si>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</si>
  <si>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</si>
  <si>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</si>
  <si>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</si>
  <si>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</si>
  <si>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</si>
  <si>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</si>
  <si>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</si>
  <si>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</si>
  <si>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</si>
  <si>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</si>
  <si>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</si>
  <si>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</si>
  <si>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</si>
  <si>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</si>
  <si>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</si>
  <si>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</si>
  <si>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</si>
  <si>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</si>
  <si>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</si>
  <si>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</si>
  <si>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</si>
  <si>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</si>
  <si>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</si>
  <si>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</si>
  <si>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</si>
  <si>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</si>
  <si>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</si>
  <si>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</si>
  <si>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</si>
  <si>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</si>
  <si>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</si>
  <si>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</si>
  <si>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</si>
  <si>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</si>
  <si>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</si>
  <si>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</si>
  <si>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</si>
  <si>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</si>
  <si>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</si>
  <si>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</si>
  <si>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</si>
  <si>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</si>
  <si>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</si>
  <si>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</si>
  <si>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</si>
  <si>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</si>
  <si>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</si>
  <si>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</si>
  <si>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</si>
  <si>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</si>
  <si>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</si>
  <si>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</si>
  <si>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</si>
  <si>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</si>
  <si>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</si>
  <si>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</si>
  <si>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</si>
  <si>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</si>
  <si>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</si>
  <si>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</si>
  <si>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</si>
  <si>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</si>
  <si>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</si>
  <si>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</si>
  <si>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</si>
  <si>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</si>
  <si>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</si>
  <si>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</si>
  <si>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</si>
  <si>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</si>
  <si>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</si>
  <si>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</si>
  <si>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</si>
  <si>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</si>
  <si>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</si>
  <si>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</si>
  <si>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</si>
  <si>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</si>
  <si>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</si>
  <si>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</si>
  <si>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</si>
  <si>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</si>
  <si>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</si>
  <si>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</si>
  <si>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</si>
  <si>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</si>
  <si>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</si>
  <si>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</si>
  <si>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</si>
  <si>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</si>
  <si>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</si>
  <si>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</si>
  <si>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</si>
  <si>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</si>
  <si>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</si>
  <si>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</si>
  <si>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</si>
  <si>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</si>
  <si>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</si>
  <si>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</si>
  <si>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</si>
  <si>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</si>
  <si>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</si>
  <si>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</si>
  <si>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</si>
  <si>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</si>
  <si>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</si>
  <si>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</si>
  <si>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</si>
  <si>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</si>
  <si>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</si>
  <si>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</si>
  <si>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</si>
  <si>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</si>
  <si>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</si>
  <si>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</si>
  <si>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</si>
  <si>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</si>
  <si>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</si>
  <si>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</si>
  <si>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</si>
  <si>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</si>
  <si>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</si>
  <si>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</si>
  <si>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</si>
  <si>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</si>
  <si>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</si>
  <si>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</si>
  <si>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</si>
  <si>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</si>
  <si>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</si>
  <si>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</si>
  <si>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</si>
  <si>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</si>
  <si>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</si>
  <si>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</si>
  <si>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</si>
  <si>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</si>
  <si>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</si>
  <si>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</si>
  <si>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</si>
  <si>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</si>
  <si>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</si>
  <si>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</si>
  <si>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</si>
  <si>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</si>
  <si>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</si>
  <si>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</si>
  <si>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</si>
  <si>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</si>
  <si>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</si>
  <si>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</si>
  <si>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</si>
  <si>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</si>
  <si>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</si>
  <si>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</si>
  <si>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</si>
  <si>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</si>
  <si>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</si>
  <si>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</si>
  <si>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</si>
  <si>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</si>
  <si>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</si>
  <si>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</si>
  <si>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</si>
  <si>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</si>
  <si>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</si>
  <si>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</si>
  <si>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</si>
  <si>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</si>
  <si>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</si>
  <si>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</si>
  <si>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</si>
  <si>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</si>
  <si>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</si>
  <si>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</si>
  <si>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</si>
  <si>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</si>
  <si>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</si>
  <si>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</si>
  <si>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</si>
  <si>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</si>
  <si>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</si>
  <si>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</si>
  <si>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</si>
  <si>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</si>
  <si>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</si>
  <si>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</si>
  <si>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</si>
  <si>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</si>
  <si>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</si>
  <si>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</si>
  <si>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</si>
  <si>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</si>
  <si>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</si>
  <si>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</si>
  <si>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</si>
  <si>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</si>
  <si>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</si>
  <si>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</si>
  <si>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</si>
  <si>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</si>
  <si>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</si>
  <si>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</si>
  <si>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</si>
  <si>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</si>
  <si>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</si>
  <si>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</si>
  <si>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</si>
  <si>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</si>
  <si>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</si>
  <si>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</si>
  <si>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</si>
  <si>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</si>
  <si>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</si>
  <si>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</si>
  <si>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</si>
  <si>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</si>
  <si>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</si>
  <si>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</si>
  <si>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</si>
  <si>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</si>
  <si>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</si>
  <si>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</si>
  <si>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</si>
  <si>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</si>
  <si>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</si>
  <si>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</si>
  <si>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</si>
  <si>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</si>
  <si>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</si>
  <si>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</si>
  <si>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</si>
  <si>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</si>
  <si>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</si>
  <si>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</si>
  <si>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</si>
  <si>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</si>
  <si>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</si>
  <si>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</si>
  <si>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</si>
  <si>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</si>
  <si>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</si>
  <si>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</si>
  <si>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</si>
  <si>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</si>
  <si>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</si>
  <si>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</si>
  <si>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</si>
  <si>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</si>
  <si>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</si>
  <si>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</si>
  <si>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</si>
  <si>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</si>
  <si>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</si>
  <si>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</si>
  <si>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</si>
  <si>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</si>
  <si>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</si>
  <si>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</si>
  <si>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</si>
  <si>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</si>
  <si>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</si>
  <si>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</si>
  <si>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</si>
  <si>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</si>
  <si>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</si>
  <si>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</si>
  <si>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</si>
  <si>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</si>
  <si>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</si>
  <si>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</si>
  <si>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</si>
  <si>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</si>
  <si>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</si>
  <si>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</si>
  <si>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</si>
  <si>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</si>
  <si>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</si>
  <si>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</si>
  <si>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</si>
  <si>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</si>
  <si>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</si>
  <si>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</si>
  <si>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</si>
  <si>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</si>
  <si>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</si>
  <si>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</si>
  <si>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</si>
  <si>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</si>
  <si>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</si>
  <si>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</si>
  <si>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</si>
  <si>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</si>
  <si>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</si>
  <si>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</si>
  <si>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</si>
  <si>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</si>
  <si>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</si>
  <si>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</si>
  <si>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</si>
  <si>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</si>
  <si>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</si>
  <si>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</si>
  <si>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</si>
  <si>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</si>
  <si>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</si>
  <si>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</si>
  <si>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</si>
  <si>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</si>
  <si>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</si>
  <si>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</si>
  <si>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</si>
  <si>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</si>
  <si>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</si>
  <si>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</si>
  <si>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</si>
  <si>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</si>
  <si>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</si>
  <si>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</si>
  <si>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</si>
  <si>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</si>
  <si>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</si>
  <si>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</si>
  <si>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</si>
  <si>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</si>
  <si>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</si>
  <si>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</si>
  <si>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</si>
  <si>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</si>
  <si>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</si>
  <si>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</si>
  <si>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</si>
  <si>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</si>
  <si>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</si>
  <si>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</si>
  <si>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</si>
  <si>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</si>
  <si>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</si>
  <si>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</si>
  <si>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</si>
  <si>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</si>
  <si>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</si>
  <si>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</si>
  <si>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</si>
  <si>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</si>
  <si>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</si>
  <si>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</si>
  <si>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</si>
  <si>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</si>
  <si>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</si>
  <si>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</si>
  <si>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</si>
  <si>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</si>
  <si>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</si>
  <si>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</si>
  <si>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</si>
  <si>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</si>
  <si>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</si>
  <si>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</si>
  <si>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</si>
  <si>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</si>
  <si>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</si>
  <si>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</si>
  <si>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</si>
  <si>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</si>
  <si>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</si>
  <si>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</si>
  <si>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</si>
  <si>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</si>
  <si>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</si>
  <si>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</si>
  <si>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</si>
  <si>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</si>
  <si>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</si>
  <si>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</si>
  <si>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</si>
  <si>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</si>
  <si>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</si>
  <si>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</si>
  <si>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</si>
  <si>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</si>
  <si>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</si>
  <si>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</si>
  <si>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</si>
  <si>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</si>
  <si>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</si>
  <si>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</si>
  <si>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</si>
  <si>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</si>
  <si>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</si>
  <si>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</si>
  <si>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</si>
  <si>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</si>
  <si>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</si>
  <si>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</si>
  <si>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</si>
  <si>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</si>
  <si>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</si>
  <si>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</si>
  <si>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</si>
  <si>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</si>
  <si>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</si>
  <si>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</si>
  <si>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</si>
  <si>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</si>
  <si>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</si>
  <si>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</si>
  <si>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</si>
  <si>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</si>
  <si>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</si>
  <si>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</si>
  <si>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</si>
  <si>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</si>
  <si>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</si>
  <si>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</si>
  <si>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</si>
  <si>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</si>
  <si>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</si>
  <si>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</si>
  <si>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</si>
  <si>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</si>
  <si>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</si>
  <si>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</si>
  <si>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</si>
  <si>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</si>
  <si>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</si>
  <si>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</si>
  <si>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</si>
  <si>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</si>
  <si>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</si>
  <si>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</si>
  <si>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</si>
  <si>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</si>
  <si>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</si>
  <si>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</si>
  <si>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</si>
  <si>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</si>
  <si>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</si>
  <si>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</si>
  <si>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</si>
  <si>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</si>
  <si>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</si>
  <si>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</si>
  <si>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</si>
  <si>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</si>
  <si>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</si>
  <si>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</si>
  <si>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</si>
  <si>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</si>
  <si>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</si>
  <si>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</si>
  <si>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</si>
  <si>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</si>
  <si>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</si>
  <si>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</si>
  <si>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</si>
  <si>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</si>
  <si>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</si>
  <si>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</si>
  <si>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</si>
  <si>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</si>
  <si>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</si>
  <si>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</si>
  <si>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</si>
  <si>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</si>
  <si>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</si>
  <si>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</si>
  <si>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</si>
  <si>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</si>
  <si>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</si>
  <si>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</si>
  <si>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</si>
  <si>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</si>
  <si>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</si>
  <si>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</si>
  <si>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</si>
  <si>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</si>
  <si>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</si>
  <si>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</si>
  <si>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</si>
  <si>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</si>
  <si>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</si>
  <si>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</si>
  <si>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</si>
  <si>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</si>
  <si>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</si>
  <si>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</si>
  <si>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</si>
  <si>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</si>
  <si>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</si>
  <si>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</si>
  <si>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</si>
  <si>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</si>
  <si>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</si>
  <si>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</si>
  <si>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</si>
  <si>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</si>
  <si>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</si>
  <si>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</si>
  <si>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</si>
  <si>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</si>
  <si>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</si>
  <si>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</si>
  <si>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</si>
  <si>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</si>
  <si>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</si>
  <si>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</si>
  <si>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</si>
  <si>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</si>
  <si>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</si>
  <si>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</si>
  <si>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</si>
  <si>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</si>
  <si>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</si>
  <si>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</si>
  <si>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</si>
  <si>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</si>
  <si>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</si>
  <si>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</si>
  <si>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</si>
  <si>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</si>
  <si>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</si>
  <si>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</si>
  <si>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</si>
  <si>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</si>
  <si>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</si>
  <si>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</si>
  <si>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</si>
  <si>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</si>
  <si>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</si>
  <si>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</si>
  <si>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</si>
  <si>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</si>
  <si>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</si>
  <si>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</si>
  <si>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</si>
  <si>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</si>
  <si>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</si>
  <si>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</si>
  <si>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</si>
  <si>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</si>
  <si>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</si>
  <si>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</si>
  <si>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</si>
  <si>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</si>
  <si>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</si>
  <si>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</si>
  <si>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</si>
  <si>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</si>
  <si>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</si>
  <si>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</si>
  <si>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</si>
  <si>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</si>
  <si>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</si>
  <si>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</si>
  <si>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</si>
  <si>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</si>
  <si>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</si>
  <si>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</si>
  <si>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</si>
  <si>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</si>
  <si>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</si>
  <si>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</si>
  <si>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</si>
  <si>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</si>
  <si>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</si>
  <si>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</si>
  <si>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</si>
  <si>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</si>
  <si>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</si>
  <si>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</si>
  <si>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</si>
  <si>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</si>
  <si>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</si>
  <si>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</si>
  <si>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</si>
  <si>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</si>
  <si>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</si>
  <si>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</si>
  <si>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</si>
  <si>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</si>
  <si>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</si>
  <si>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</si>
  <si>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</si>
  <si>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</si>
  <si>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</si>
  <si>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</si>
  <si>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</si>
  <si>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</si>
  <si>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</si>
  <si>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</si>
  <si>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</si>
  <si>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</si>
  <si>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</si>
  <si>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</si>
  <si>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</si>
  <si>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</si>
  <si>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</si>
  <si>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</si>
  <si>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</si>
  <si>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</si>
  <si>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</si>
  <si>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</si>
  <si>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</si>
  <si>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</si>
  <si>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</si>
  <si>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</si>
  <si>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</si>
  <si>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</si>
  <si>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</si>
  <si>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</si>
  <si>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</si>
  <si>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</si>
  <si>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</si>
  <si>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</si>
  <si>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</si>
  <si>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</si>
  <si>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</si>
  <si>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</si>
  <si>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</si>
  <si>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</si>
  <si>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</si>
  <si>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</si>
  <si>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</si>
  <si>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</si>
  <si>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</si>
  <si>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</si>
  <si>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</si>
  <si>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</si>
  <si>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</si>
  <si>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</si>
  <si>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</si>
  <si>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</si>
  <si>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</si>
  <si>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</si>
  <si>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</si>
  <si>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</si>
  <si>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</si>
  <si>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</si>
  <si>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</si>
  <si>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</si>
  <si>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</si>
  <si>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</si>
  <si>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</si>
  <si>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</si>
  <si>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</si>
  <si>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</si>
  <si>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</si>
  <si>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</si>
  <si>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</si>
  <si>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</si>
  <si>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</si>
  <si>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</si>
  <si>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</si>
  <si>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</si>
  <si>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</si>
  <si>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</si>
  <si>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</si>
  <si>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</si>
  <si>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</si>
  <si>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</si>
  <si>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</si>
  <si>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</si>
  <si>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</si>
  <si>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</si>
  <si>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</si>
  <si>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</si>
  <si>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</si>
  <si>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</si>
  <si>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</si>
  <si>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</si>
  <si>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</si>
  <si>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</si>
  <si>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</si>
  <si>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</si>
  <si>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</si>
  <si>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</si>
  <si>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</si>
  <si>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</si>
  <si>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</si>
  <si>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</si>
  <si>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</si>
  <si>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</si>
  <si>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</si>
  <si>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</si>
  <si>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</si>
  <si>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</si>
  <si>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</si>
  <si>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</si>
  <si>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</si>
  <si>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</si>
  <si>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</si>
  <si>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</si>
  <si>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</si>
  <si>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</si>
  <si>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</si>
  <si>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</si>
  <si>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</si>
  <si>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</si>
  <si>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</si>
  <si>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</si>
  <si>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</si>
  <si>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</si>
  <si>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</si>
  <si>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</si>
  <si>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</si>
  <si>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</si>
  <si>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</si>
  <si>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</si>
  <si>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</si>
  <si>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</si>
  <si>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</si>
  <si>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</si>
  <si>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</si>
  <si>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</si>
  <si>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</si>
  <si>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</si>
  <si>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</si>
  <si>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</si>
  <si>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</si>
  <si>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</si>
  <si>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</si>
  <si>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</si>
  <si>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</si>
  <si>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</si>
  <si>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</si>
  <si>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</si>
  <si>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</si>
  <si>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</si>
  <si>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</si>
  <si>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</si>
  <si>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</si>
  <si>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</si>
  <si>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</si>
  <si>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</si>
  <si>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</si>
  <si>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</si>
  <si>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</si>
  <si>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</si>
  <si>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</si>
  <si>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</si>
  <si>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</si>
  <si>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</si>
  <si>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</si>
  <si>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</si>
  <si>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</si>
  <si>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</si>
  <si>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</si>
  <si>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</si>
  <si>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</si>
  <si>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</si>
  <si>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</si>
  <si>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</si>
  <si>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</si>
  <si>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</si>
  <si>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</si>
  <si>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</si>
  <si>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</si>
  <si>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</si>
  <si>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</si>
  <si>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</si>
  <si>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</si>
  <si>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</si>
  <si>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</si>
  <si>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</si>
  <si>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</si>
  <si>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</si>
  <si>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</si>
  <si>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</si>
  <si>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</si>
  <si>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</si>
  <si>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</si>
  <si>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</si>
  <si>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</si>
  <si>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</si>
  <si>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</si>
  <si>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</si>
  <si>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</si>
  <si>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</si>
  <si>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</si>
  <si>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</si>
  <si>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</si>
  <si>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</si>
  <si>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</si>
  <si>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</si>
  <si>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</si>
  <si>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</si>
  <si>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</si>
  <si>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</si>
  <si>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</si>
  <si>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</si>
  <si>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</si>
  <si>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</si>
  <si>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</si>
  <si>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</si>
  <si>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</si>
  <si>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</si>
  <si>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</si>
  <si>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</si>
  <si>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</si>
  <si>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</si>
  <si>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</si>
  <si>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</si>
  <si>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</si>
  <si>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</si>
  <si>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</si>
  <si>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</si>
  <si>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</si>
  <si>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</si>
  <si>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</si>
  <si>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</si>
  <si>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</si>
  <si>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</si>
  <si>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</si>
  <si>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</si>
  <si>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</si>
  <si>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</si>
  <si>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</si>
  <si>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</si>
  <si>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</si>
  <si>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</si>
  <si>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</si>
  <si>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</si>
  <si>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</si>
  <si>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</si>
  <si>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</si>
  <si>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</si>
  <si>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</si>
  <si>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</si>
  <si>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</si>
  <si>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</si>
  <si>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</si>
  <si>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</si>
  <si>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</si>
  <si>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</si>
  <si>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</si>
  <si>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</si>
  <si>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</si>
  <si>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</si>
  <si>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</si>
  <si>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</si>
  <si>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</si>
  <si>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</si>
  <si>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</si>
  <si>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</si>
  <si>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</si>
  <si>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</si>
  <si>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</si>
  <si>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</si>
  <si>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</si>
  <si>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</si>
  <si>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</si>
  <si>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</si>
  <si>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</si>
  <si>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</si>
  <si>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</si>
  <si>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</si>
  <si>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</si>
  <si>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</si>
  <si>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</si>
  <si>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</si>
  <si>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</si>
  <si>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</si>
  <si>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</si>
  <si>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</si>
  <si>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</si>
  <si>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</si>
  <si>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</si>
  <si>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</si>
  <si>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</si>
  <si>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</si>
  <si>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</si>
  <si>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</si>
  <si>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</si>
  <si>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</si>
  <si>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</si>
  <si>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</si>
  <si>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</si>
  <si>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</si>
  <si>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</si>
  <si>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</si>
  <si>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</si>
  <si>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</si>
  <si>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</si>
  <si>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</si>
  <si>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</si>
  <si>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</si>
  <si>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</si>
  <si>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</si>
  <si>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</si>
  <si>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</si>
  <si>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</si>
  <si>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</si>
  <si>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</si>
  <si>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</si>
  <si>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</si>
  <si>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</si>
  <si>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</si>
  <si>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</si>
  <si>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</si>
  <si>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</si>
  <si>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</si>
  <si>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</si>
  <si>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</si>
  <si>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</si>
  <si>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</si>
  <si>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</si>
  <si>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</si>
  <si>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</si>
  <si>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</si>
  <si>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</si>
  <si>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</si>
  <si>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</si>
  <si>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</si>
  <si>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</si>
  <si>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</si>
  <si>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</si>
  <si>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</si>
  <si>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</si>
  <si>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</si>
  <si>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</si>
  <si>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</si>
  <si>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</si>
  <si>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</si>
  <si>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</si>
  <si>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</si>
  <si>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</si>
  <si>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</si>
  <si>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</si>
  <si>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</si>
  <si>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</si>
  <si>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</si>
  <si>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</si>
  <si>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</si>
  <si>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</si>
  <si>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</si>
  <si>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</si>
  <si>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</si>
  <si>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</si>
  <si>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</si>
  <si>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</si>
  <si>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</si>
  <si>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</si>
  <si>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</si>
  <si>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</si>
  <si>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</si>
  <si>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</si>
  <si>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</si>
  <si>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</si>
  <si>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</si>
  <si>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</si>
  <si>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</si>
  <si>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</si>
  <si>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</si>
  <si>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</si>
  <si>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</si>
  <si>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</si>
  <si>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</si>
  <si>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</si>
  <si>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</si>
  <si>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</si>
  <si>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</si>
  <si>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</si>
  <si>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</si>
  <si>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</si>
  <si>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</si>
  <si>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</si>
  <si>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</si>
  <si>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</si>
  <si>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</si>
  <si>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</si>
  <si>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</si>
  <si>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</si>
  <si>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</si>
  <si>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</si>
  <si>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</si>
  <si>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</si>
  <si>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</si>
  <si>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</si>
  <si>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</si>
  <si>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</si>
  <si>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</si>
  <si>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</si>
  <si>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</si>
  <si>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</si>
  <si>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</si>
  <si>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</si>
  <si>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</si>
  <si>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</si>
  <si>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</si>
  <si>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</si>
  <si>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</si>
  <si>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</si>
  <si>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</si>
  <si>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</si>
  <si>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</si>
  <si>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</si>
  <si>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</si>
  <si>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</si>
  <si>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</si>
  <si>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</si>
  <si>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</si>
  <si>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</si>
  <si>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</si>
  <si>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</si>
  <si>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</si>
  <si>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</si>
  <si>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</si>
  <si>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</si>
  <si>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</si>
  <si>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</si>
  <si>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</si>
  <si>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</si>
  <si>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</si>
  <si>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</si>
  <si>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</si>
  <si>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</si>
  <si>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</si>
  <si>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</si>
  <si>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</si>
  <si>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</si>
  <si>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</si>
  <si>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</si>
  <si>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</si>
  <si>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</si>
  <si>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</si>
  <si>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</si>
  <si>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</si>
  <si>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</si>
  <si>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</si>
  <si>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</si>
  <si>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</si>
  <si>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</si>
  <si>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</si>
  <si>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</si>
  <si>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</si>
  <si>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</si>
  <si>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</si>
  <si>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</si>
  <si>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</si>
  <si>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</si>
  <si>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</si>
  <si>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</si>
  <si>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</si>
  <si>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</si>
  <si>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</si>
  <si>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</si>
  <si>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</si>
  <si>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</si>
  <si>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</si>
  <si>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</si>
  <si>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</si>
  <si>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</si>
  <si>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</si>
  <si>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</si>
  <si>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</si>
  <si>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</si>
  <si>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</si>
  <si>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</si>
  <si>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</si>
  <si>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</si>
  <si>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</si>
  <si>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</si>
  <si>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</si>
  <si>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</si>
  <si>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</si>
  <si>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</si>
  <si>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</si>
  <si>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</si>
  <si>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</si>
  <si>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</si>
  <si>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</si>
  <si>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</si>
  <si>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</si>
  <si>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</si>
  <si>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</si>
  <si>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</si>
  <si>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</si>
  <si>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</si>
  <si>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</si>
  <si>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</si>
  <si>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</si>
  <si>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</si>
  <si>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</si>
  <si>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</si>
  <si>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</si>
  <si>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</si>
  <si>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</si>
  <si>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</si>
  <si>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</si>
  <si>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</si>
  <si>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</si>
  <si>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</si>
  <si>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</si>
  <si>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</si>
  <si>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</si>
  <si>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</si>
  <si>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</si>
  <si>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</si>
  <si>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</si>
  <si>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</si>
  <si>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</si>
  <si>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</si>
  <si>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</si>
  <si>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</si>
  <si>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</si>
  <si>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</si>
  <si>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</si>
  <si>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</si>
  <si>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</si>
  <si>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</si>
  <si>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</si>
  <si>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</si>
  <si>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</si>
  <si>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</si>
  <si>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</si>
  <si>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</si>
  <si>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</si>
  <si>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</si>
  <si>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</si>
  <si>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</si>
  <si>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</si>
  <si>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</si>
  <si>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</si>
  <si>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</si>
  <si>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</si>
  <si>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</si>
  <si>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</si>
  <si>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</si>
  <si>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</si>
  <si>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</si>
  <si>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</si>
  <si>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</si>
  <si>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</si>
  <si>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</si>
  <si>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</si>
  <si>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</si>
  <si>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</si>
  <si>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</si>
  <si>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</si>
  <si>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</si>
  <si>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</si>
  <si>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</si>
  <si>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</si>
  <si>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</si>
  <si>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</si>
  <si>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</si>
  <si>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</si>
  <si>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</si>
  <si>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</si>
  <si>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</si>
  <si>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</si>
  <si>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</si>
  <si>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</si>
  <si>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</si>
  <si>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</si>
  <si>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</si>
  <si>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</si>
  <si>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</si>
  <si>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</si>
  <si>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</si>
  <si>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</si>
  <si>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</si>
  <si>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</si>
  <si>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</si>
  <si>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</si>
  <si>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</si>
  <si>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</si>
  <si>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</si>
  <si>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</si>
  <si>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</si>
  <si>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</si>
  <si>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</si>
  <si>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</si>
  <si>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</si>
  <si>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</si>
  <si>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</si>
  <si>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</si>
  <si>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</si>
  <si>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</si>
  <si>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</si>
  <si>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</si>
  <si>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</si>
  <si>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</si>
  <si>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</si>
  <si>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</si>
  <si>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</si>
  <si>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</si>
  <si>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</si>
  <si>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</si>
  <si>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</si>
  <si>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</si>
  <si>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</si>
  <si>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</si>
  <si>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</si>
  <si>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</si>
  <si>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</si>
  <si>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</si>
  <si>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</si>
  <si>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</si>
  <si>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</si>
  <si>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</si>
  <si>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</si>
  <si>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</si>
  <si>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</si>
  <si>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</si>
  <si>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</si>
  <si>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</si>
  <si>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</si>
  <si>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</si>
  <si>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</si>
  <si>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</si>
  <si>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</si>
  <si>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</si>
  <si>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</si>
  <si>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</si>
  <si>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</si>
  <si>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</si>
  <si>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</si>
  <si>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</si>
  <si>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</si>
  <si>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</si>
  <si>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</si>
  <si>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</si>
  <si>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</si>
  <si>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</si>
  <si>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</si>
  <si>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</si>
  <si>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</si>
  <si>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</si>
  <si>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</si>
  <si>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</si>
  <si>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</si>
  <si>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</si>
  <si>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</si>
  <si>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</si>
  <si>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</si>
  <si>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</si>
  <si>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</si>
  <si>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</si>
  <si>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</si>
  <si>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</si>
  <si>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</si>
  <si>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</si>
  <si>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</si>
  <si>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</si>
  <si>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</si>
  <si>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</si>
  <si>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</si>
  <si>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</si>
  <si>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</si>
  <si>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</si>
  <si>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</si>
  <si>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</si>
  <si>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</si>
  <si>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</si>
  <si>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</si>
  <si>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</si>
  <si>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</si>
  <si>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</si>
  <si>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</si>
  <si>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</si>
  <si>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</si>
  <si>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</si>
  <si>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</si>
  <si>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</si>
  <si>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</si>
  <si>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</si>
  <si>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</si>
  <si>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</si>
  <si>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</si>
  <si>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</si>
  <si>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</si>
  <si>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</si>
  <si>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</si>
  <si>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</si>
  <si>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</si>
  <si>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</si>
  <si>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</si>
  <si>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</si>
  <si>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</si>
  <si>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</si>
  <si>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</si>
  <si>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</si>
  <si>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</si>
  <si>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</si>
  <si>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</si>
  <si>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</si>
  <si>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</si>
  <si>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</si>
  <si>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</si>
  <si>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</si>
  <si>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</si>
  <si>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</si>
  <si>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</si>
  <si>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</si>
  <si>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</si>
  <si>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</si>
  <si>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</si>
  <si>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</si>
  <si>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</si>
  <si>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</si>
  <si>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</si>
  <si>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</si>
  <si>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</si>
  <si>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</si>
  <si>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</si>
  <si>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</si>
  <si>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</si>
  <si>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</si>
  <si>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</si>
  <si>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</si>
  <si>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</si>
  <si>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</si>
  <si>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</si>
  <si>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</si>
  <si>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</si>
  <si>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</si>
  <si>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</si>
  <si>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</si>
  <si>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</si>
  <si>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</si>
  <si>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</si>
  <si>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</si>
  <si>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</si>
  <si>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</si>
  <si>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</si>
  <si>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</si>
  <si>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</si>
  <si>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</si>
  <si>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</si>
  <si>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</si>
  <si>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</si>
  <si>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</si>
  <si>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</si>
  <si>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</si>
  <si>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</si>
  <si>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</si>
  <si>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</si>
  <si>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</si>
  <si>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</si>
  <si>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</si>
  <si>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</si>
  <si>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</si>
  <si>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</si>
  <si>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</si>
  <si>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</si>
  <si>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</si>
  <si>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</si>
  <si>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</si>
  <si>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</si>
  <si>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</si>
  <si>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</si>
  <si>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</si>
  <si>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</si>
  <si>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</si>
  <si>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</si>
  <si>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</si>
  <si>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</si>
  <si>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</si>
  <si>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</si>
  <si>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</si>
  <si>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</si>
  <si>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</si>
  <si>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</si>
  <si>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</si>
  <si>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</si>
  <si>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</si>
  <si>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</si>
  <si>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</si>
  <si>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</si>
  <si>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</si>
  <si>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</si>
  <si>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</si>
  <si>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</si>
  <si>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</si>
  <si>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</si>
  <si>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</si>
  <si>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</si>
  <si>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</si>
  <si>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</si>
  <si>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</si>
  <si>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</si>
  <si>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</si>
  <si>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</si>
  <si>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</si>
  <si>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</si>
  <si>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</si>
  <si>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</si>
  <si>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</si>
  <si>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</si>
  <si>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</si>
  <si>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</si>
  <si>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</si>
  <si>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</si>
  <si>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</si>
  <si>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</si>
  <si>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</si>
  <si>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</si>
  <si>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</si>
  <si>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</si>
  <si>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</si>
  <si>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</si>
  <si>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</si>
  <si>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</si>
  <si>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</si>
  <si>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</si>
  <si>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</si>
  <si>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</si>
  <si>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</si>
  <si>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</si>
  <si>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</si>
  <si>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</si>
  <si>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</si>
  <si>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</si>
  <si>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</si>
  <si>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</si>
  <si>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</si>
  <si>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</si>
  <si>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</si>
  <si>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</si>
  <si>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</si>
  <si>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</si>
  <si>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</si>
  <si>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</si>
  <si>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</si>
  <si>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</si>
  <si>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</si>
  <si>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</si>
  <si>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</si>
  <si>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</si>
  <si>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</si>
  <si>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</si>
  <si>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</si>
  <si>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</si>
  <si>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</si>
  <si>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</si>
  <si>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</si>
  <si>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</si>
  <si>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</si>
  <si>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</si>
  <si>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</si>
  <si>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</si>
  <si>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</si>
  <si>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</si>
  <si>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</si>
  <si>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</si>
  <si>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</si>
  <si>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</si>
  <si>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</si>
  <si>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</si>
  <si>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</si>
  <si>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</si>
  <si>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</si>
  <si>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</si>
  <si>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</si>
  <si>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</si>
  <si>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</si>
  <si>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</si>
  <si>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</si>
  <si>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</si>
  <si>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</si>
  <si>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</si>
  <si>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</si>
  <si>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</si>
  <si>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</si>
  <si>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</si>
  <si>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</si>
  <si>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</si>
  <si>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</si>
  <si>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</si>
  <si>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</si>
  <si>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</si>
  <si>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</si>
  <si>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</si>
  <si>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</si>
  <si>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</si>
  <si>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</si>
  <si>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</si>
  <si>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</si>
  <si>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</si>
  <si>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</si>
  <si>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</si>
  <si>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</si>
  <si>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</si>
  <si>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</si>
  <si>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</si>
  <si>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</si>
  <si>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</si>
  <si>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</si>
  <si>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</si>
  <si>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</si>
  <si>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</si>
  <si>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</si>
  <si>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</si>
  <si>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</si>
  <si>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</si>
  <si>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</si>
  <si>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</si>
  <si>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</si>
  <si>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</si>
  <si>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</si>
  <si>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</si>
  <si>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</si>
  <si>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</si>
  <si>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</si>
  <si>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</si>
  <si>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</si>
  <si>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</si>
  <si>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</si>
  <si>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</si>
  <si>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</si>
  <si>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</si>
  <si>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</si>
  <si>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</si>
  <si>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</si>
  <si>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</si>
  <si>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</si>
  <si>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</si>
  <si>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</si>
  <si>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</si>
  <si>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</si>
  <si>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</si>
  <si>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</si>
  <si>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</si>
  <si>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</si>
  <si>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</si>
  <si>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</si>
  <si>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</si>
  <si>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</si>
  <si>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</si>
  <si>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</si>
  <si>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</si>
  <si>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</si>
  <si>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</si>
  <si>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</si>
  <si>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</si>
  <si>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</si>
  <si>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</si>
  <si>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</si>
  <si>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</si>
  <si>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</si>
  <si>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</si>
  <si>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</si>
  <si>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</si>
  <si>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</si>
  <si>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</si>
  <si>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</si>
  <si>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</si>
  <si>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</si>
  <si>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</si>
  <si>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</si>
  <si>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</si>
  <si>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</si>
  <si>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</si>
  <si>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</si>
  <si>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</si>
  <si>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</si>
  <si>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</si>
  <si>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</si>
  <si>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</si>
  <si>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</si>
  <si>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</si>
  <si>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</si>
  <si>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</si>
  <si>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</si>
  <si>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</si>
  <si>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</si>
  <si>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</si>
  <si>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</si>
  <si>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</si>
  <si>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</si>
  <si>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</si>
  <si>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</si>
  <si>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</si>
  <si>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</si>
  <si>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</si>
  <si>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</si>
  <si>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</si>
  <si>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</si>
  <si>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</si>
  <si>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</si>
  <si>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</si>
  <si>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</si>
  <si>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</si>
  <si>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</si>
  <si>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</si>
  <si>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</si>
  <si>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</si>
  <si>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</si>
  <si>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</si>
  <si>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</si>
  <si>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</si>
  <si>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</si>
  <si>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</si>
  <si>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</si>
  <si>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</si>
  <si>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</si>
  <si>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</si>
  <si>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</si>
  <si>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</si>
  <si>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</si>
  <si>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</si>
  <si>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</si>
  <si>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</si>
  <si>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</si>
  <si>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</si>
  <si>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</si>
  <si>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</si>
  <si>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</si>
  <si>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</si>
  <si>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</si>
  <si>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</si>
  <si>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</si>
  <si>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</si>
  <si>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</si>
  <si>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</si>
  <si>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</si>
  <si>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</si>
  <si>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</si>
  <si>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</si>
  <si>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</si>
  <si>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</si>
  <si>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</si>
  <si>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</si>
  <si>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</si>
  <si>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</si>
  <si>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</si>
  <si>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</si>
  <si>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</si>
  <si>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</si>
  <si>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</si>
  <si>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</si>
  <si>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</si>
  <si>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</si>
  <si>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</si>
  <si>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</si>
  <si>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</si>
  <si>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</si>
  <si>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</si>
  <si>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</si>
  <si>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</si>
  <si>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</si>
  <si>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</si>
  <si>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</si>
  <si>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</si>
  <si>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</si>
  <si>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</si>
  <si>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</si>
  <si>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</si>
  <si>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</si>
  <si>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</si>
  <si>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</si>
  <si>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</si>
  <si>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</si>
  <si>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</si>
  <si>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</si>
  <si>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</si>
  <si>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</si>
  <si>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</si>
  <si>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</si>
  <si>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</si>
  <si>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</si>
  <si>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</si>
  <si>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</si>
  <si>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</si>
  <si>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</si>
  <si>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</si>
  <si>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</si>
  <si>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</si>
  <si>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</si>
  <si>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</si>
  <si>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</si>
  <si>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</si>
  <si>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</si>
  <si>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</si>
  <si>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</si>
  <si>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</si>
  <si>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</si>
  <si>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</si>
  <si>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</si>
  <si>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</si>
  <si>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</si>
  <si>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</si>
  <si>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</si>
  <si>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</si>
  <si>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</si>
  <si>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</si>
  <si>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</si>
  <si>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</si>
  <si>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</si>
  <si>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</si>
  <si>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</si>
  <si>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</si>
  <si>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</si>
  <si>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</si>
  <si>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</si>
  <si>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</si>
  <si>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</si>
  <si>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</si>
  <si>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</si>
  <si>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</si>
  <si>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</si>
  <si>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</si>
  <si>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</si>
  <si>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</si>
  <si>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</si>
  <si>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</si>
  <si>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</si>
  <si>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</si>
  <si>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</si>
  <si>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</si>
  <si>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</si>
  <si>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</si>
  <si>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</si>
  <si>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</si>
  <si>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</si>
  <si>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</si>
  <si>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</si>
  <si>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</si>
  <si>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</si>
  <si>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</si>
  <si>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</si>
  <si>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</si>
  <si>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</si>
  <si>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</si>
  <si>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</si>
  <si>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</si>
  <si>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</si>
  <si>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</si>
  <si>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</si>
  <si>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</si>
  <si>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</si>
  <si>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</si>
  <si>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</si>
  <si>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</si>
  <si>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</si>
  <si>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</si>
  <si>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</si>
  <si>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</si>
  <si>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</si>
  <si>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</si>
  <si>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</si>
  <si>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</si>
  <si>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</si>
  <si>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</si>
  <si>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</si>
  <si>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</si>
  <si>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</si>
  <si>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</si>
  <si>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</si>
  <si>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</si>
  <si>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</si>
  <si>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</si>
  <si>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</si>
  <si>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</si>
  <si>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</si>
  <si>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</si>
  <si>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</si>
  <si>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</si>
  <si>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</si>
  <si>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</si>
  <si>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</si>
  <si>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</si>
  <si>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</si>
  <si>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</si>
  <si>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</si>
  <si>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</si>
  <si>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</si>
  <si>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</si>
  <si>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</si>
  <si>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</si>
  <si>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</si>
  <si>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</si>
  <si>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</si>
  <si>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</si>
  <si>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</si>
  <si>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</si>
  <si>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</si>
  <si>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</si>
  <si>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</si>
  <si>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</si>
  <si>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</si>
  <si>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</si>
  <si>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</si>
  <si>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</si>
  <si>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</si>
  <si>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</si>
  <si>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</si>
  <si>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</si>
  <si>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</si>
  <si>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</si>
  <si>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</si>
  <si>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</si>
  <si>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</si>
  <si>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</si>
  <si>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</si>
  <si>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</si>
  <si>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</si>
  <si>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</si>
  <si>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</si>
  <si>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</si>
  <si>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</si>
  <si>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</si>
  <si>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</si>
  <si>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</si>
  <si>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</si>
  <si>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</si>
  <si>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</si>
  <si>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</si>
  <si>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</si>
  <si>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</si>
  <si>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</si>
  <si>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</si>
  <si>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</si>
  <si>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</si>
  <si>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</si>
  <si>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</si>
  <si>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</si>
  <si>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</si>
  <si>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</si>
  <si>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</si>
  <si>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</si>
  <si>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</si>
  <si>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</si>
  <si>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</si>
  <si>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</si>
  <si>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</si>
  <si>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</si>
  <si>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</si>
  <si>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</si>
  <si>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</si>
  <si>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</si>
  <si>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</si>
  <si>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</si>
  <si>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</si>
  <si>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</si>
  <si>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</si>
  <si>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</si>
  <si>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</si>
  <si>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</si>
  <si>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</si>
  <si>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</si>
  <si>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</si>
  <si>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</si>
  <si>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</si>
  <si>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</si>
  <si>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</si>
  <si>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</si>
  <si>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</si>
  <si>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</si>
  <si>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</si>
  <si>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</si>
  <si>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</si>
  <si>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</si>
  <si>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</si>
  <si>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</si>
  <si>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</si>
  <si>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</si>
  <si>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</si>
  <si>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</si>
  <si>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</si>
  <si>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</si>
  <si>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</si>
  <si>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</si>
  <si>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</si>
  <si>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</si>
  <si>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</si>
  <si>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</si>
  <si>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</si>
  <si>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</si>
  <si>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</si>
  <si>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</si>
  <si>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</si>
  <si>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</si>
  <si>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</si>
  <si>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</si>
  <si>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</si>
  <si>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</si>
  <si>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</si>
  <si>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</si>
  <si>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</si>
  <si>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</si>
  <si>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</si>
  <si>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</si>
  <si>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</si>
  <si>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</si>
  <si>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</si>
  <si>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</si>
  <si>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</si>
  <si>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</si>
  <si>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</si>
  <si>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</si>
  <si>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</si>
  <si>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</si>
  <si>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</si>
  <si>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</si>
  <si>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</si>
  <si>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</si>
  <si>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</si>
  <si>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</si>
  <si>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</si>
  <si>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</si>
  <si>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</si>
  <si>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</si>
  <si>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</si>
  <si>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</si>
  <si>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</si>
  <si>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</si>
  <si>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</si>
  <si>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</si>
  <si>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</si>
  <si>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</si>
  <si>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</si>
  <si>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</si>
  <si>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</si>
  <si>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</si>
  <si>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</si>
  <si>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</si>
  <si>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</si>
  <si>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</si>
  <si>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</si>
  <si>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</si>
  <si>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</si>
  <si>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</si>
  <si>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</si>
  <si>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</si>
  <si>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</si>
  <si>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</si>
  <si>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</si>
  <si>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</si>
  <si>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</si>
  <si>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</si>
  <si>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</si>
  <si>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</si>
  <si>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</si>
  <si>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</si>
  <si>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</si>
  <si>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</si>
  <si>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</si>
  <si>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</si>
  <si>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</si>
  <si>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</si>
  <si>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</si>
  <si>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</si>
  <si>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</si>
  <si>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</si>
  <si>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</si>
  <si>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</si>
  <si>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</si>
  <si>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</si>
  <si>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</si>
  <si>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</si>
  <si>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</si>
  <si>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</si>
  <si>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</si>
  <si>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</si>
  <si>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</si>
  <si>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</si>
  <si>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</si>
  <si>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</si>
  <si>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</si>
  <si>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</si>
  <si>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</si>
  <si>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</si>
  <si>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</si>
  <si>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</si>
  <si>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</si>
  <si>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</si>
  <si>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</si>
  <si>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</si>
  <si>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</si>
  <si>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</si>
  <si>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</si>
  <si>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</si>
  <si>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</si>
  <si>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</si>
  <si>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</si>
  <si>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</si>
  <si>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</si>
  <si>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</si>
  <si>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</si>
  <si>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</si>
  <si>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</si>
  <si>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</si>
  <si>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</si>
  <si>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</si>
  <si>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</si>
  <si>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</si>
  <si>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</si>
  <si>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</si>
  <si>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</si>
  <si>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</si>
  <si>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</si>
  <si>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</si>
  <si>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</si>
  <si>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</si>
  <si>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</si>
  <si>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</si>
  <si>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</si>
  <si>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</si>
  <si>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</si>
  <si>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</si>
  <si>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</si>
  <si>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</si>
  <si>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</si>
  <si>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</si>
  <si>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</si>
  <si>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</si>
  <si>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</si>
  <si>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</si>
  <si>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</si>
  <si>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</si>
  <si>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</si>
  <si>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</si>
  <si>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</si>
  <si>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</si>
  <si>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</si>
  <si>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</si>
  <si>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</si>
  <si>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</si>
  <si>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</si>
  <si>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</si>
  <si>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</si>
  <si>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</si>
  <si>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</si>
  <si>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</si>
  <si>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</si>
  <si>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</si>
  <si>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</si>
  <si>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</si>
  <si>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</si>
  <si>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</si>
  <si>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</si>
  <si>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</si>
  <si>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</si>
  <si>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</si>
  <si>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</si>
  <si>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</si>
  <si>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</si>
  <si>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</si>
  <si>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</si>
  <si>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</si>
  <si>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</si>
  <si>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</si>
  <si>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</si>
  <si>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</si>
  <si>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</si>
  <si>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</si>
  <si>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</si>
  <si>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</si>
  <si>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</si>
  <si>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</si>
  <si>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</si>
  <si>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</si>
  <si>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</si>
  <si>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</si>
  <si>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</si>
  <si>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</si>
  <si>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</si>
  <si>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</si>
  <si>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</si>
  <si>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</si>
  <si>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</si>
  <si>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</si>
  <si>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</si>
  <si>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</si>
  <si>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</si>
  <si>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</si>
  <si>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</si>
  <si>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</si>
  <si>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</si>
  <si>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</si>
  <si>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</si>
  <si>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</si>
  <si>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</si>
  <si>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</si>
  <si>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</si>
  <si>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</si>
  <si>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</si>
  <si>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</si>
  <si>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</si>
  <si>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</si>
  <si>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</si>
  <si>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</si>
  <si>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</si>
  <si>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</si>
  <si>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</si>
  <si>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</si>
  <si>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</si>
  <si>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</si>
  <si>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</si>
  <si>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</si>
  <si>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</si>
  <si>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</si>
  <si>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</si>
  <si>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</si>
  <si>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</si>
  <si>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</si>
  <si>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</si>
  <si>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</si>
  <si>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</si>
  <si>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</si>
  <si>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</si>
  <si>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</si>
  <si>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</si>
  <si>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</si>
  <si>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</si>
  <si>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</si>
  <si>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</si>
  <si>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</si>
  <si>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</si>
  <si>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</si>
  <si>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</si>
  <si>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</si>
  <si>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</si>
  <si>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</si>
  <si>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</si>
  <si>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</si>
  <si>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</si>
  <si>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</si>
  <si>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</si>
  <si>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</si>
  <si>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</si>
  <si>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</si>
  <si>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</si>
  <si>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</si>
  <si>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</si>
  <si>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</si>
  <si>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</si>
  <si>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</si>
  <si>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</si>
  <si>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</si>
  <si>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</si>
  <si>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</si>
  <si>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</si>
  <si>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</si>
  <si>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</si>
  <si>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</si>
  <si>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</si>
  <si>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</si>
  <si>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</si>
  <si>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</si>
  <si>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</si>
  <si>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</si>
  <si>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</si>
  <si>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</si>
  <si>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</si>
  <si>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</si>
  <si>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</si>
  <si>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</si>
  <si>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</si>
  <si>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</si>
  <si>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</si>
  <si>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</si>
  <si>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</si>
  <si>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</si>
  <si>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</si>
  <si>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</si>
  <si>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</si>
  <si>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</si>
  <si>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</si>
  <si>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</si>
  <si>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</si>
  <si>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</si>
  <si>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</si>
  <si>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</si>
  <si>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</si>
  <si>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</si>
  <si>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</si>
  <si>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</si>
  <si>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</si>
  <si>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</si>
  <si>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</si>
  <si>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</si>
  <si>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</si>
  <si>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</si>
  <si>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</si>
  <si>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</si>
  <si>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</si>
  <si>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</si>
  <si>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</si>
  <si>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</si>
  <si>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</si>
  <si>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</si>
  <si>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</si>
  <si>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</si>
  <si>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</si>
  <si>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</si>
  <si>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</si>
  <si>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</si>
  <si>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</si>
  <si>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</si>
  <si>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</si>
  <si>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</si>
  <si>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</si>
  <si>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</si>
  <si>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</si>
  <si>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</si>
  <si>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</si>
  <si>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</si>
  <si>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</si>
  <si>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</si>
  <si>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</si>
  <si>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</si>
  <si>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</si>
  <si>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</si>
  <si>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</si>
  <si>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</si>
  <si>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</si>
  <si>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</si>
  <si>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</si>
  <si>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</si>
  <si>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</si>
  <si>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</si>
  <si>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</si>
  <si>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</si>
  <si>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</si>
  <si>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</si>
  <si>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</si>
  <si>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</si>
  <si>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</si>
  <si>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</si>
  <si>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</si>
  <si>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</si>
  <si>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</si>
  <si>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</si>
  <si>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</si>
  <si>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</si>
  <si>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</si>
  <si>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</si>
  <si>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</si>
  <si>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</si>
  <si>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</si>
  <si>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</si>
  <si>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</si>
  <si>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</si>
  <si>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</si>
  <si>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</si>
  <si>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</si>
  <si>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</si>
  <si>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</si>
  <si>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</si>
  <si>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</si>
  <si>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</si>
  <si>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</si>
  <si>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</si>
  <si>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</si>
  <si>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</si>
  <si>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</si>
  <si>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</si>
  <si>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</si>
  <si>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</si>
  <si>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</si>
  <si>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</si>
  <si>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</si>
  <si>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</si>
  <si>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</si>
  <si>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</si>
  <si>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</si>
  <si>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</si>
  <si>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</si>
  <si>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</si>
  <si>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</si>
  <si>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</si>
  <si>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</si>
  <si>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</si>
  <si>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</si>
  <si>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</si>
  <si>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</si>
  <si>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</si>
  <si>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</si>
  <si>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</si>
  <si>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</si>
  <si>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</si>
  <si>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</si>
  <si>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</si>
  <si>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</si>
  <si>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</si>
  <si>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</si>
  <si>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</si>
  <si>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</si>
  <si>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</si>
  <si>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</si>
  <si>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</si>
  <si>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</si>
  <si>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</si>
  <si>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</si>
  <si>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</si>
  <si>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</si>
  <si>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</si>
  <si>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</si>
  <si>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</si>
  <si>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</si>
  <si>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</si>
  <si>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</si>
  <si>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</si>
  <si>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</si>
  <si>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</si>
  <si>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</si>
  <si>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</si>
  <si>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</si>
  <si>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</si>
  <si>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</si>
  <si>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</si>
  <si>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</si>
  <si>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</si>
  <si>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</si>
  <si>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</si>
  <si>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</si>
  <si>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</si>
  <si>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</si>
  <si>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</si>
  <si>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</si>
  <si>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</si>
  <si>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</si>
  <si>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</si>
  <si>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</si>
  <si>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</si>
  <si>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</si>
  <si>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</si>
  <si>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</si>
  <si>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</si>
  <si>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</si>
  <si>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</si>
  <si>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</si>
  <si>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</si>
  <si>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</si>
  <si>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</si>
  <si>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</si>
  <si>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</si>
  <si>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</si>
  <si>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</si>
  <si>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</si>
  <si>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</si>
  <si>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</si>
  <si>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</si>
  <si>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</si>
  <si>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</si>
  <si>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</si>
  <si>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</si>
  <si>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</si>
  <si>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</si>
  <si>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</si>
  <si>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</si>
  <si>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</si>
  <si>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</si>
  <si>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</si>
  <si>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</si>
  <si>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</si>
  <si>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</si>
  <si>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</si>
  <si>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</si>
  <si>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</si>
  <si>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</si>
  <si>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</si>
  <si>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</si>
  <si>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</si>
  <si>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</si>
  <si>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</si>
  <si>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</si>
  <si>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</si>
  <si>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</si>
  <si>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</si>
  <si>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</si>
  <si>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</si>
  <si>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</si>
  <si>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</si>
  <si>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</si>
  <si>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</si>
  <si>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</si>
  <si>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</si>
  <si>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</si>
  <si>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</si>
  <si>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</si>
  <si>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</si>
  <si>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</si>
  <si>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</si>
  <si>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</si>
  <si>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</si>
  <si>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</si>
  <si>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</si>
  <si>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</si>
  <si>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</si>
  <si>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</si>
  <si>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</si>
  <si>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</si>
  <si>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</si>
  <si>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</si>
  <si>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</si>
  <si>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</si>
  <si>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</si>
  <si>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</si>
  <si>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</si>
  <si>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</si>
  <si>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</si>
  <si>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</si>
  <si>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</si>
  <si>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</si>
  <si>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</si>
  <si>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</si>
  <si>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</si>
  <si>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</si>
  <si>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</si>
  <si>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</si>
  <si>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</si>
  <si>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</si>
  <si>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</si>
  <si>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</si>
  <si>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</si>
  <si>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</si>
  <si>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</si>
  <si>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</si>
  <si>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</si>
  <si>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</si>
  <si>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</si>
  <si>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</si>
  <si>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</si>
  <si>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</si>
  <si>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</si>
  <si>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</si>
  <si>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</si>
  <si>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</si>
  <si>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</si>
  <si>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</si>
  <si>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</si>
  <si>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</si>
  <si>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</si>
  <si>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</si>
  <si>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</si>
  <si>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</si>
  <si>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</si>
  <si>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</si>
  <si>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</si>
  <si>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</si>
  <si>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</si>
  <si>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</si>
  <si>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</si>
  <si>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</si>
  <si>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</si>
  <si>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</si>
  <si>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</si>
  <si>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</si>
  <si>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</si>
  <si>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</si>
  <si>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</si>
  <si>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</si>
  <si>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</si>
  <si>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</si>
  <si>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</si>
  <si>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</si>
  <si>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</si>
  <si>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</si>
  <si>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</si>
  <si>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</si>
  <si>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</si>
  <si>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</si>
  <si>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</si>
  <si>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</si>
  <si>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</si>
  <si>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</si>
  <si>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</si>
  <si>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</si>
  <si>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</si>
  <si>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</si>
  <si>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</si>
  <si>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</si>
  <si>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</si>
  <si>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</si>
  <si>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</si>
  <si>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</si>
  <si>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</si>
  <si>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</si>
  <si>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</si>
  <si>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</si>
  <si>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</si>
  <si>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</si>
  <si>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</si>
  <si>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</si>
  <si>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</si>
  <si>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</si>
  <si>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</si>
  <si>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</si>
  <si>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</si>
  <si>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</si>
  <si>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</si>
  <si>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</si>
  <si>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</si>
  <si>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</si>
  <si>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</si>
  <si>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</si>
  <si>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</si>
  <si>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</si>
  <si>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</si>
  <si>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</si>
  <si>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</si>
  <si>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</si>
  <si>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</si>
  <si>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</si>
  <si>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</si>
  <si>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</si>
  <si>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</si>
  <si>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</si>
  <si>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</si>
  <si>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</si>
  <si>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</si>
  <si>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</si>
  <si>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</si>
  <si>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</si>
  <si>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</si>
  <si>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</si>
  <si>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</si>
  <si>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</si>
  <si>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</si>
  <si>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</si>
  <si>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</si>
  <si>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</si>
  <si>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</si>
  <si>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</si>
  <si>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</si>
  <si>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</si>
  <si>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</si>
  <si>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</si>
  <si>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</si>
  <si>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</si>
  <si>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</si>
  <si>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</si>
  <si>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</si>
  <si>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</si>
  <si>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</si>
  <si>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</si>
  <si>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</si>
  <si>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</si>
  <si>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</si>
  <si>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</si>
  <si>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</si>
  <si>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</si>
  <si>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</si>
  <si>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</si>
  <si>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</si>
  <si>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</si>
  <si>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</si>
  <si>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</si>
  <si>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</si>
  <si>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</si>
  <si>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</si>
  <si>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</si>
  <si>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</si>
  <si>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</si>
  <si>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</si>
  <si>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</si>
  <si>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</si>
  <si>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</si>
  <si>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</si>
  <si>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</si>
  <si>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</si>
  <si>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</si>
  <si>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</si>
  <si>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</si>
  <si>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</si>
  <si>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</si>
  <si>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</si>
  <si>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</si>
  <si>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</si>
  <si>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</si>
  <si>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</si>
  <si>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</si>
  <si>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</si>
  <si>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</si>
  <si>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</si>
  <si>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</si>
  <si>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</si>
  <si>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</si>
  <si>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</si>
  <si>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</si>
  <si>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</si>
  <si>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</si>
  <si>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</si>
  <si>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</si>
  <si>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</si>
  <si>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</si>
  <si>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</si>
  <si>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</si>
  <si>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</si>
  <si>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</si>
  <si>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</si>
  <si>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</si>
  <si>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</si>
  <si>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</si>
  <si>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</si>
  <si>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</si>
  <si>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</si>
  <si>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</si>
  <si>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</si>
  <si>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</si>
  <si>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</si>
  <si>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</si>
  <si>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</si>
  <si>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</si>
  <si>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</si>
  <si>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</si>
  <si>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</si>
  <si>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</si>
  <si>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</si>
  <si>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</si>
  <si>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</si>
  <si>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</si>
  <si>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</si>
  <si>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</si>
  <si>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</si>
  <si>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</si>
  <si>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</si>
  <si>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</si>
  <si>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</si>
  <si>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</si>
  <si>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</si>
  <si>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</si>
  <si>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</si>
  <si>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</si>
  <si>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</si>
  <si>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</si>
  <si>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</si>
  <si>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</si>
  <si>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</si>
  <si>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</si>
  <si>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</si>
  <si>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</si>
  <si>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</si>
  <si>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</si>
  <si>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</si>
  <si>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</si>
  <si>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</si>
  <si>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</si>
  <si>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</si>
  <si>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</si>
  <si>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</si>
  <si>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</si>
  <si>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</si>
  <si>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</si>
  <si>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</si>
  <si>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</si>
  <si>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</si>
  <si>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</si>
  <si>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</si>
  <si>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</si>
  <si>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</si>
  <si>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</si>
  <si>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</si>
  <si>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</si>
  <si>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</si>
  <si>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</si>
  <si>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</si>
  <si>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</si>
  <si>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</si>
  <si>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</si>
  <si>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</si>
  <si>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</si>
  <si>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</si>
  <si>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</si>
  <si>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</si>
  <si>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</si>
  <si>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</si>
  <si>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</si>
  <si>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</si>
  <si>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</si>
  <si>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</si>
  <si>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</si>
  <si>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</si>
  <si>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</si>
  <si>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</si>
  <si>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</si>
  <si>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</si>
  <si>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</si>
  <si>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</si>
  <si>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</si>
  <si>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</si>
  <si>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</si>
  <si>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</si>
  <si>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</si>
  <si>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</si>
  <si>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</si>
  <si>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</si>
  <si>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</si>
  <si>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</si>
  <si>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</si>
  <si>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</si>
  <si>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</si>
  <si>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</si>
  <si>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</si>
  <si>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</si>
  <si>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</si>
  <si>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</si>
  <si>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</si>
  <si>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</si>
  <si>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</si>
  <si>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</si>
  <si>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</si>
  <si>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</si>
  <si>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</si>
  <si>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</si>
  <si>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</si>
  <si>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</si>
  <si>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</si>
  <si>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</si>
  <si>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</si>
  <si>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</si>
  <si>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</si>
  <si>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</si>
  <si>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</si>
  <si>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</si>
  <si>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</si>
  <si>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</si>
  <si>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</si>
  <si>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</si>
  <si>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</si>
  <si>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</si>
  <si>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</si>
  <si>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</si>
  <si>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</si>
  <si>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</si>
  <si>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</si>
  <si>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</si>
  <si>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</si>
  <si>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</si>
  <si>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</si>
  <si>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</si>
  <si>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</si>
  <si>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</si>
  <si>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</si>
  <si>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</si>
  <si>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</si>
  <si>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</si>
  <si>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</si>
  <si>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</si>
  <si>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</si>
  <si>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</si>
  <si>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</si>
  <si>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</si>
  <si>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</si>
  <si>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</si>
  <si>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</si>
  <si>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</si>
  <si>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</si>
  <si>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</si>
  <si>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</si>
  <si>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</si>
  <si>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</si>
  <si>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</si>
  <si>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</si>
  <si>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</si>
  <si>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</si>
  <si>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</si>
  <si>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</si>
  <si>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</si>
  <si>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</si>
  <si>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</si>
  <si>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</si>
  <si>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</si>
  <si>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</si>
  <si>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</si>
  <si>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</si>
  <si>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</si>
  <si>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</si>
  <si>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</si>
  <si>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</si>
  <si>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</si>
  <si>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</si>
  <si>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</si>
  <si>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</si>
  <si>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</si>
  <si>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</si>
  <si>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</si>
  <si>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</si>
  <si>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</si>
  <si>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</si>
  <si>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</si>
  <si>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</si>
  <si>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</si>
  <si>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</si>
  <si>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</si>
  <si>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</si>
  <si>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</si>
  <si>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</si>
  <si>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</si>
  <si>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</si>
  <si>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</si>
  <si>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</si>
  <si>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</si>
  <si>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</si>
  <si>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</si>
  <si>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</si>
  <si>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</si>
  <si>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</si>
  <si>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</si>
  <si>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</si>
  <si>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</si>
  <si>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</si>
  <si>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</si>
  <si>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</si>
  <si>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</si>
  <si>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</si>
  <si>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</si>
  <si>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</si>
  <si>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</si>
  <si>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</si>
  <si>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</si>
  <si>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</si>
  <si>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</si>
  <si>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</si>
  <si>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</si>
  <si>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</si>
  <si>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</si>
  <si>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</si>
  <si>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</si>
  <si>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</si>
  <si>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</si>
  <si>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</si>
  <si>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</si>
  <si>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</si>
  <si>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</si>
  <si>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</si>
  <si>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</si>
  <si>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</si>
  <si>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</si>
  <si>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</si>
  <si>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</si>
  <si>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</si>
  <si>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</si>
  <si>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</si>
  <si>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</si>
  <si>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</si>
  <si>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</si>
  <si>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</si>
  <si>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</si>
  <si>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</si>
  <si>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</si>
  <si>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</si>
  <si>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</si>
  <si>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</si>
  <si>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</si>
  <si>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</si>
  <si>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</si>
  <si>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</si>
  <si>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</si>
  <si>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</si>
  <si>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</si>
  <si>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</si>
  <si>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</si>
  <si>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</si>
  <si>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</si>
  <si>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</si>
  <si>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</si>
  <si>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</si>
  <si>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</si>
  <si>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</si>
  <si>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</si>
  <si>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</si>
  <si>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</si>
  <si>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</si>
  <si>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</si>
  <si>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</si>
  <si>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</si>
  <si>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</si>
  <si>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</si>
  <si>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</si>
  <si>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</si>
  <si>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</si>
  <si>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</si>
  <si>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</si>
  <si>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</si>
  <si>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</si>
  <si>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</si>
  <si>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</si>
  <si>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</si>
  <si>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</si>
  <si>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</si>
  <si>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</si>
  <si>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</si>
  <si>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</si>
  <si>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</si>
  <si>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</si>
  <si>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</si>
  <si>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</si>
  <si>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</si>
  <si>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</si>
  <si>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</si>
  <si>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</si>
  <si>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</si>
  <si>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</si>
  <si>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</si>
  <si>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</si>
  <si>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</si>
  <si>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</si>
  <si>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</si>
  <si>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</si>
  <si>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</si>
  <si>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</si>
  <si>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</si>
  <si>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</si>
  <si>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</si>
  <si>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</si>
  <si>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</si>
  <si>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</si>
  <si>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</si>
  <si>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</si>
  <si>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</si>
  <si>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</si>
  <si>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</si>
  <si>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</si>
  <si>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</si>
  <si>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</si>
  <si>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</si>
  <si>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</si>
  <si>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</si>
  <si>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</si>
  <si>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</si>
  <si>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</si>
  <si>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</si>
  <si>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</si>
  <si>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</si>
  <si>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</si>
  <si>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</si>
  <si>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</si>
  <si>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</si>
  <si>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</si>
  <si>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</si>
  <si>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</si>
  <si>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</si>
  <si>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</si>
  <si>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</si>
  <si>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</si>
  <si>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</si>
  <si>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</si>
  <si>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</si>
  <si>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</si>
  <si>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</si>
  <si>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</si>
  <si>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</si>
  <si>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</si>
  <si>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</si>
  <si>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</si>
  <si>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</si>
  <si>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</si>
  <si>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</si>
  <si>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</si>
  <si>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</si>
  <si>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</si>
  <si>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</si>
  <si>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</si>
  <si>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</si>
  <si>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</si>
  <si>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</si>
  <si>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</si>
  <si>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</si>
  <si>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</si>
  <si>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</si>
  <si>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</si>
  <si>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</si>
  <si>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</si>
  <si>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</si>
  <si>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</si>
  <si>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</si>
  <si>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</si>
  <si>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</si>
  <si>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</si>
  <si>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</si>
  <si>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</si>
  <si>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</si>
  <si>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</si>
  <si>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</si>
  <si>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</si>
  <si>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</si>
  <si>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</si>
  <si>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</si>
  <si>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</si>
  <si>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</si>
  <si>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</si>
  <si>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</si>
  <si>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</si>
  <si>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</si>
  <si>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</si>
  <si>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</si>
  <si>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</si>
  <si>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</si>
  <si>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</si>
  <si>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</si>
  <si>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</si>
  <si>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</si>
  <si>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</si>
  <si>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</si>
  <si>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</si>
  <si>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</si>
  <si>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</si>
  <si>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</si>
  <si>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</si>
  <si>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</si>
  <si>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</si>
  <si>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</si>
  <si>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</si>
  <si>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</si>
  <si>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</si>
  <si>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</si>
  <si>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</si>
  <si>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</si>
  <si>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</si>
  <si>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</si>
  <si>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</si>
  <si>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</si>
  <si>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</si>
  <si>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</si>
  <si>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</si>
  <si>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</si>
  <si>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</si>
  <si>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</si>
  <si>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</si>
  <si>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</si>
  <si>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</si>
  <si>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</si>
  <si>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</si>
  <si>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</si>
  <si>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</si>
  <si>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</si>
  <si>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</si>
  <si>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</si>
  <si>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</si>
  <si>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</si>
  <si>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</si>
  <si>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</si>
  <si>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</si>
  <si>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</si>
  <si>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</si>
  <si>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</si>
  <si>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</si>
  <si>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</si>
  <si>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</si>
  <si>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</si>
  <si>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</si>
  <si>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</si>
  <si>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</si>
  <si>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</si>
  <si>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</si>
  <si>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</si>
  <si>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</si>
  <si>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</si>
  <si>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</si>
  <si>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</si>
  <si>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</si>
  <si>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</si>
  <si>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</si>
  <si>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</si>
  <si>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</si>
  <si>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</si>
  <si>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</si>
  <si>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</si>
  <si>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</si>
  <si>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</si>
  <si>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</si>
  <si>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</si>
  <si>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</si>
  <si>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</si>
  <si>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</si>
  <si>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</si>
  <si>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</si>
  <si>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</si>
  <si>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</si>
  <si>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</si>
  <si>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</si>
  <si>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</si>
  <si>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</si>
  <si>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</si>
  <si>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</si>
  <si>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</si>
  <si>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</si>
  <si>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</si>
  <si>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</si>
  <si>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</si>
  <si>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</si>
  <si>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</si>
  <si>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</si>
  <si>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</si>
  <si>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</si>
  <si>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</si>
  <si>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</si>
  <si>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</si>
  <si>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</si>
  <si>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</si>
  <si>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</si>
  <si>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</si>
  <si>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</si>
  <si>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</si>
  <si>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</si>
  <si>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</si>
  <si>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</si>
  <si>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</si>
  <si>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</si>
  <si>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</si>
  <si>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</si>
  <si>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</si>
  <si>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</si>
  <si>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</si>
  <si>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</si>
  <si>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</si>
  <si>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</si>
  <si>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</si>
  <si>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</si>
  <si>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</si>
  <si>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</si>
  <si>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</si>
  <si>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</si>
  <si>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</si>
  <si>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</si>
  <si>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</si>
  <si>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</si>
  <si>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</si>
  <si>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</si>
  <si>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</si>
  <si>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</si>
  <si>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</si>
  <si>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</si>
  <si>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</si>
  <si>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</si>
  <si>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</si>
  <si>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</si>
  <si>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</si>
  <si>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</si>
  <si>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</si>
  <si>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</si>
  <si>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</si>
  <si>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</si>
  <si>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</si>
  <si>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</si>
  <si>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</si>
  <si>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</si>
  <si>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</si>
  <si>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</si>
  <si>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</si>
  <si>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</si>
  <si>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</si>
  <si>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</si>
  <si>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</si>
  <si>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</si>
  <si>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</si>
  <si>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</si>
  <si>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</si>
  <si>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</si>
  <si>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</si>
  <si>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</si>
  <si>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</si>
  <si>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</si>
  <si>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</si>
  <si>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</si>
  <si>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</si>
  <si>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</si>
  <si>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</si>
  <si>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</si>
  <si>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</si>
  <si>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</si>
  <si>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</si>
  <si>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</si>
  <si>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</si>
  <si>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</si>
  <si>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</si>
  <si>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</si>
  <si>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</si>
  <si>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</si>
  <si>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</si>
  <si>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</si>
  <si>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</si>
  <si>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</si>
  <si>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</si>
  <si>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</si>
  <si>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</si>
  <si>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</si>
  <si>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</si>
  <si>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</si>
  <si>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</si>
  <si>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</si>
  <si>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</si>
  <si>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</si>
  <si>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</si>
  <si>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</si>
  <si>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</si>
  <si>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</si>
  <si>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</si>
  <si>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</si>
  <si>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</si>
  <si>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</si>
  <si>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</si>
  <si>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</si>
  <si>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</si>
  <si>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</si>
  <si>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</si>
  <si>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</si>
  <si>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</si>
  <si>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</si>
  <si>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</si>
  <si>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</si>
  <si>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</si>
  <si>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</si>
  <si>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</si>
  <si>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</si>
  <si>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</si>
  <si>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</si>
  <si>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</si>
  <si>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</si>
  <si>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</si>
  <si>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</si>
  <si>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</si>
  <si>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</si>
  <si>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</si>
  <si>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</si>
  <si>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</si>
  <si>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</si>
  <si>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</si>
  <si>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</si>
  <si>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</si>
  <si>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</si>
  <si>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</si>
  <si>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</si>
  <si>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</si>
  <si>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</si>
  <si>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</si>
  <si>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</si>
  <si>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</si>
  <si>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</si>
  <si>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</si>
  <si>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</si>
  <si>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</si>
  <si>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</si>
  <si>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</si>
  <si>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</si>
  <si>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</si>
  <si>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</si>
  <si>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</si>
  <si>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</si>
  <si>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</si>
  <si>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</si>
  <si>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</si>
  <si>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</si>
  <si>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</si>
  <si>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</si>
  <si>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</si>
  <si>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</si>
  <si>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</si>
  <si>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</si>
  <si>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</si>
  <si>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</si>
  <si>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</si>
  <si>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</si>
  <si>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</si>
  <si>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</si>
  <si>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</si>
  <si>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</si>
  <si>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</si>
  <si>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</si>
  <si>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</si>
  <si>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</si>
  <si>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</si>
  <si>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</si>
  <si>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</si>
  <si>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</si>
  <si>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</si>
  <si>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</si>
  <si>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</si>
  <si>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</si>
  <si>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</si>
  <si>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</si>
  <si>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</si>
  <si>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</si>
  <si>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</si>
  <si>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</si>
  <si>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</si>
  <si>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</si>
  <si>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</si>
  <si>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</si>
  <si>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</si>
  <si>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</si>
  <si>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</si>
  <si>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</si>
  <si>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</si>
  <si>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</si>
  <si>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</si>
  <si>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</si>
  <si>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</si>
  <si>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</si>
  <si>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</si>
  <si>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</si>
  <si>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</si>
  <si>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</si>
  <si>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</si>
  <si>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</si>
  <si>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</si>
  <si>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</si>
  <si>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</si>
  <si>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</si>
  <si>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</si>
  <si>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</si>
  <si>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</si>
  <si>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</si>
  <si>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</si>
  <si>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</si>
  <si>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</si>
  <si>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</si>
  <si>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</si>
  <si>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</si>
  <si>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</si>
  <si>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</si>
  <si>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</si>
  <si>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</si>
  <si>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</si>
  <si>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</si>
  <si>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</si>
  <si>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</si>
  <si>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</si>
  <si>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</si>
  <si>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</si>
  <si>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</si>
  <si>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</si>
  <si>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</si>
  <si>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</si>
  <si>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</si>
  <si>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</si>
  <si>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</si>
  <si>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</si>
  <si>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</si>
  <si>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</si>
  <si>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</si>
  <si>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</si>
  <si>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</si>
  <si>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</si>
  <si>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</si>
  <si>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</si>
  <si>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</si>
  <si>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</si>
  <si>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</si>
  <si>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</si>
  <si>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</si>
  <si>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</si>
  <si>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</si>
  <si>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</si>
  <si>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</si>
  <si>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</si>
  <si>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</si>
  <si>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</si>
  <si>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</si>
  <si>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</si>
  <si>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</si>
  <si>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</si>
  <si>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</si>
  <si>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</si>
  <si>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</si>
  <si>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</si>
  <si>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</si>
  <si>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</si>
  <si>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</si>
  <si>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</si>
  <si>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</si>
  <si>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</si>
  <si>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</si>
  <si>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</si>
  <si>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</si>
  <si>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</si>
  <si>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</si>
  <si>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</si>
  <si>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</si>
  <si>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</si>
  <si>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</si>
  <si>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</si>
  <si>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</si>
  <si>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</si>
  <si>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</si>
  <si>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</si>
  <si>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</si>
  <si>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</si>
  <si>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</si>
  <si>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</si>
  <si>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</si>
  <si>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</si>
  <si>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</si>
  <si>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</si>
  <si>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</si>
  <si>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</si>
  <si>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</si>
  <si>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</si>
  <si>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</si>
  <si>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</si>
  <si>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</si>
  <si>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</si>
  <si>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</si>
  <si>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</si>
  <si>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</si>
  <si>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</si>
  <si>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</si>
  <si>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</si>
  <si>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</si>
  <si>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</si>
  <si>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</si>
  <si>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</si>
  <si>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</si>
  <si>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</si>
  <si>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</si>
  <si>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</si>
  <si>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</si>
  <si>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</si>
  <si>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</si>
  <si>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</si>
  <si>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</si>
  <si>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</si>
  <si>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</si>
  <si>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</si>
  <si>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</si>
  <si>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</si>
  <si>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</si>
  <si>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</si>
  <si>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</si>
  <si>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</si>
  <si>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</si>
  <si>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</si>
  <si>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</si>
  <si>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</si>
  <si>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</si>
  <si>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</si>
  <si>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</si>
  <si>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</si>
  <si>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</si>
  <si>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</si>
  <si>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</si>
  <si>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</si>
  <si>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</si>
  <si>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</si>
  <si>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</si>
  <si>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</si>
  <si>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</si>
  <si>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</si>
  <si>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</si>
  <si>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</si>
  <si>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</si>
  <si>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</si>
  <si>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</si>
  <si>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</si>
  <si>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</si>
  <si>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</si>
  <si>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</si>
  <si>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</si>
  <si>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</si>
  <si>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</si>
  <si>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</si>
  <si>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</si>
  <si>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</si>
  <si>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</si>
  <si>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</si>
  <si>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</si>
  <si>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</si>
  <si>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</si>
  <si>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</si>
  <si>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</si>
  <si>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</si>
  <si>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</si>
  <si>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</si>
  <si>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</si>
  <si>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</si>
  <si>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</si>
  <si>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</si>
  <si>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</si>
  <si>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</si>
  <si>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</si>
  <si>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</si>
  <si>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</si>
  <si>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</si>
  <si>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</si>
  <si>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</si>
  <si>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</si>
  <si>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</si>
  <si>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</si>
  <si>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</si>
  <si>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</si>
  <si>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</si>
  <si>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</si>
  <si>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</si>
  <si>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</si>
  <si>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</si>
  <si>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</si>
  <si>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</si>
  <si>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</si>
  <si>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</si>
  <si>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</si>
  <si>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</si>
  <si>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</si>
  <si>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</si>
  <si>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</si>
  <si>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</si>
  <si>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</si>
  <si>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</si>
  <si>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</si>
  <si>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</si>
  <si>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</si>
  <si>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</si>
  <si>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</si>
  <si>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</si>
  <si>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</si>
  <si>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</si>
  <si>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</si>
  <si>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</si>
  <si>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</si>
  <si>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</si>
  <si>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</si>
  <si>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</si>
  <si>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</si>
  <si>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</si>
  <si>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</si>
  <si>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</si>
  <si>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</si>
  <si>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</si>
  <si>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</si>
  <si>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</si>
  <si>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</si>
  <si>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</si>
  <si>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</si>
  <si>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</si>
  <si>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</si>
  <si>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</si>
  <si>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</si>
  <si>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</si>
  <si>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</si>
  <si>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</si>
  <si>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</si>
  <si>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</si>
  <si>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</si>
  <si>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</si>
  <si>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</si>
  <si>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</si>
  <si>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</si>
  <si>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</si>
  <si>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</si>
  <si>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</si>
  <si>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</si>
  <si>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</si>
  <si>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</si>
  <si>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</si>
  <si>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</si>
  <si>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</si>
  <si>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</si>
  <si>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</si>
  <si>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</si>
  <si>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</si>
  <si>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</si>
  <si>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</si>
  <si>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</si>
  <si>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</si>
  <si>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</si>
  <si>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</si>
  <si>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</si>
  <si>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</si>
  <si>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</si>
  <si>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</si>
  <si>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</si>
  <si>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</si>
  <si>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</si>
  <si>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</si>
  <si>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</si>
  <si>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</si>
  <si>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</si>
  <si>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</si>
  <si>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</si>
  <si>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</si>
  <si>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</si>
  <si>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</si>
  <si>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</si>
  <si>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</si>
  <si>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</si>
  <si>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</si>
  <si>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</si>
  <si>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</si>
  <si>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</si>
  <si>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</si>
  <si>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</si>
  <si>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</si>
  <si>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</si>
  <si>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</si>
  <si>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</si>
  <si>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</si>
  <si>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</si>
  <si>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</si>
  <si>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</si>
  <si>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</si>
  <si>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</si>
  <si>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</si>
  <si>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</si>
  <si>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</si>
  <si>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</si>
  <si>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</si>
  <si>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</si>
  <si>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</si>
  <si>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</si>
  <si>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</si>
  <si>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</si>
  <si>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</si>
  <si>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</si>
  <si>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</si>
  <si>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</si>
  <si>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</si>
  <si>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</si>
  <si>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</si>
  <si>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</si>
  <si>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</si>
  <si>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</si>
  <si>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</si>
  <si>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</si>
  <si>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</si>
  <si>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</si>
  <si>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</si>
  <si>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</si>
  <si>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</si>
  <si>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</si>
  <si>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</si>
  <si>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</si>
  <si>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</si>
  <si>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</si>
  <si>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</si>
  <si>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</si>
  <si>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</si>
  <si>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</si>
  <si>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</si>
  <si>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</si>
  <si>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</si>
  <si>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</si>
  <si>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</si>
  <si>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</si>
  <si>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</si>
  <si>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</si>
  <si>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</si>
  <si>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</si>
  <si>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</si>
  <si>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</si>
  <si>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</si>
  <si>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</si>
  <si>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</si>
  <si>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</si>
  <si>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</si>
  <si>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</si>
  <si>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</si>
  <si>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</si>
  <si>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</si>
  <si>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</si>
  <si>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</si>
  <si>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</si>
  <si>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</si>
  <si>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</si>
  <si>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</si>
  <si>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</si>
  <si>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</si>
  <si>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</si>
  <si>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</si>
  <si>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</si>
  <si>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</si>
  <si>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</si>
  <si>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</si>
  <si>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</si>
  <si>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</si>
  <si>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</si>
  <si>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</si>
  <si>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</si>
  <si>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</si>
  <si>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</si>
  <si>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</si>
  <si>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</si>
  <si>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</si>
  <si>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</si>
  <si>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</si>
  <si>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</si>
  <si>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</si>
  <si>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</si>
  <si>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</si>
  <si>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</si>
  <si>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</si>
  <si>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</si>
  <si>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</si>
  <si>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</si>
  <si>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</si>
  <si>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</si>
  <si>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</si>
  <si>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</si>
  <si>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</si>
  <si>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</si>
  <si>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</si>
  <si>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</si>
  <si>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</si>
  <si>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</si>
  <si>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</si>
  <si>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</si>
  <si>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</si>
  <si>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</si>
  <si>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</si>
  <si>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</si>
  <si>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</si>
  <si>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</si>
  <si>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</si>
  <si>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</si>
  <si>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</si>
  <si>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</si>
  <si>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</si>
  <si>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</si>
  <si>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</si>
  <si>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</si>
  <si>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</si>
  <si>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</si>
  <si>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</si>
  <si>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</si>
  <si>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</si>
  <si>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</si>
  <si>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</si>
  <si>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</si>
  <si>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</si>
  <si>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</si>
  <si>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</si>
  <si>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</si>
  <si>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</si>
  <si>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</si>
  <si>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</si>
  <si>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</si>
  <si>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</si>
  <si>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</si>
  <si>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</si>
  <si>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</si>
  <si>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</si>
  <si>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</si>
  <si>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</si>
  <si>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</si>
  <si>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</si>
  <si>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</si>
  <si>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</si>
  <si>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</si>
  <si>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</si>
  <si>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</si>
  <si>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</si>
  <si>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</si>
  <si>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</si>
  <si>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</si>
  <si>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</si>
  <si>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</si>
  <si>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</si>
  <si>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</si>
  <si>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</si>
  <si>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</si>
  <si>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</si>
  <si>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</si>
  <si>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</si>
  <si>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</si>
  <si>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</si>
  <si>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</si>
  <si>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</si>
  <si>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</si>
  <si>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</si>
  <si>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</si>
  <si>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</si>
  <si>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</si>
  <si>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</si>
  <si>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</si>
  <si>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</si>
  <si>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</si>
  <si>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</si>
  <si>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</si>
  <si>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</si>
  <si>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</si>
  <si>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</si>
  <si>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</si>
  <si>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</si>
  <si>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</si>
  <si>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</si>
  <si>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</si>
  <si>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</si>
  <si>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</si>
  <si>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</si>
  <si>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</si>
  <si>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</si>
  <si>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</si>
  <si>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</si>
  <si>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</si>
  <si>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</si>
  <si>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</si>
  <si>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</si>
  <si>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</si>
  <si>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</si>
  <si>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</si>
  <si>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</si>
  <si>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</si>
  <si>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</si>
  <si>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</si>
  <si>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</si>
  <si>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</si>
  <si>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</si>
  <si>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</si>
  <si>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</si>
  <si>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</si>
  <si>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</si>
  <si>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</si>
  <si>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</si>
  <si>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</si>
  <si>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</si>
  <si>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</si>
  <si>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</si>
  <si>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</si>
  <si>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</si>
  <si>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</si>
  <si>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</si>
  <si>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</si>
  <si>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</si>
  <si>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</si>
  <si>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</si>
  <si>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</si>
  <si>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</si>
  <si>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</si>
  <si>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</si>
  <si>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</si>
  <si>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</si>
  <si>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</si>
  <si>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</si>
  <si>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</si>
  <si>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</si>
  <si>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</si>
  <si>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</si>
  <si>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</si>
  <si>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</si>
  <si>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</si>
  <si>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</si>
  <si>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</si>
  <si>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</si>
  <si>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</si>
  <si>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</si>
  <si>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</si>
  <si>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</si>
  <si>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</si>
  <si>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</si>
  <si>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</si>
  <si>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</si>
  <si>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</si>
  <si>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</si>
  <si>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</si>
  <si>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</si>
  <si>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</si>
  <si>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</si>
  <si>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</si>
  <si>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</si>
  <si>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</si>
  <si>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</si>
  <si>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</si>
  <si>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</si>
  <si>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</si>
  <si>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</si>
  <si>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</si>
  <si>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</si>
  <si>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</si>
  <si>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</si>
  <si>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</si>
  <si>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</si>
  <si>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</si>
  <si>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</si>
  <si>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</si>
  <si>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</si>
  <si>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</si>
  <si>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</si>
  <si>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</si>
  <si>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</si>
  <si>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</si>
  <si>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</si>
  <si>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</si>
  <si>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</si>
  <si>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</si>
  <si>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</si>
  <si>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</si>
  <si>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</si>
  <si>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</si>
  <si>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</si>
  <si>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</si>
  <si>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</si>
  <si>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</si>
  <si>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</si>
  <si>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</si>
  <si>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</si>
  <si>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</si>
  <si>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</si>
  <si>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</si>
  <si>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</si>
  <si>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</si>
  <si>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</si>
  <si>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</si>
  <si>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</si>
  <si>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</si>
  <si>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</si>
  <si>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</si>
  <si>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</si>
  <si>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</si>
  <si>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</si>
  <si>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</si>
  <si>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</si>
  <si>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</si>
  <si>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</si>
  <si>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</si>
  <si>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</si>
  <si>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</si>
  <si>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</si>
  <si>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</si>
  <si>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</si>
  <si>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</si>
  <si>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</si>
  <si>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</si>
  <si>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</si>
  <si>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</si>
  <si>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</si>
  <si>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</si>
  <si>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</si>
  <si>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</si>
  <si>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</si>
  <si>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</si>
  <si>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</si>
  <si>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</si>
  <si>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</si>
  <si>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</si>
  <si>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</si>
  <si>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</si>
  <si>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</si>
  <si>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</si>
  <si>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</si>
  <si>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</si>
  <si>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</si>
  <si>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</si>
  <si>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</si>
  <si>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</si>
  <si>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</si>
  <si>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</si>
  <si>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</si>
  <si>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</si>
  <si>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</si>
  <si>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</si>
  <si>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</si>
  <si>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</si>
  <si>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</si>
  <si>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</si>
  <si>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</si>
  <si>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</si>
  <si>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</si>
  <si>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</si>
  <si>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</si>
  <si>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</si>
  <si>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</si>
  <si>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</si>
  <si>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</si>
  <si>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</si>
  <si>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</si>
  <si>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</si>
  <si>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</si>
  <si>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</si>
  <si>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</si>
  <si>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</si>
  <si>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</si>
  <si>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</si>
  <si>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</si>
  <si>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</si>
  <si>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</si>
  <si>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</si>
  <si>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</si>
  <si>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</si>
  <si>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</si>
  <si>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</si>
  <si>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</si>
  <si>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</si>
  <si>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</si>
  <si>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</si>
  <si>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</si>
  <si>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</si>
  <si>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</si>
  <si>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</si>
  <si>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</si>
  <si>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</si>
  <si>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</si>
  <si>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</si>
  <si>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</si>
  <si>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</si>
  <si>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</si>
  <si>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</si>
  <si>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</si>
  <si>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</si>
  <si>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</si>
  <si>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</si>
  <si>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</si>
  <si>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</si>
  <si>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</si>
  <si>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</si>
  <si>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</si>
  <si>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</si>
  <si>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</si>
  <si>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</si>
  <si>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</si>
  <si>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</si>
  <si>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</si>
  <si>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</si>
  <si>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</si>
  <si>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</si>
  <si>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</si>
  <si>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</si>
  <si>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</si>
  <si>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</si>
  <si>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</si>
  <si>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</si>
  <si>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</si>
  <si>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</si>
  <si>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</si>
  <si>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</si>
  <si>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</si>
  <si>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</si>
  <si>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</si>
  <si>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</si>
  <si>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</si>
  <si>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</si>
  <si>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</si>
  <si>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</si>
  <si>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</si>
  <si>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</si>
  <si>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</si>
  <si>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</si>
  <si>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</si>
  <si>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</si>
  <si>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</si>
  <si>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</si>
  <si>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</si>
  <si>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</si>
  <si>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</si>
  <si>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</si>
  <si>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</si>
  <si>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</si>
  <si>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</si>
  <si>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</si>
  <si>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</si>
  <si>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</si>
  <si>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</si>
  <si>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</si>
  <si>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</si>
  <si>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</si>
  <si>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</si>
  <si>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</si>
  <si>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</si>
  <si>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</si>
  <si>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</si>
  <si>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</si>
  <si>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</si>
  <si>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</si>
  <si>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</si>
  <si>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</si>
  <si>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</si>
  <si>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</si>
  <si>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</si>
  <si>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</si>
  <si>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</si>
  <si>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</si>
  <si>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</si>
  <si>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</si>
  <si>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</si>
  <si>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</si>
  <si>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</si>
  <si>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</si>
  <si>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</si>
  <si>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</si>
  <si>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</si>
  <si>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</si>
  <si>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</si>
  <si>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</si>
  <si>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</si>
  <si>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</si>
  <si>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</si>
  <si>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</si>
  <si>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</si>
  <si>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</si>
  <si>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</si>
  <si>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</si>
  <si>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</si>
  <si>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</si>
  <si>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</si>
  <si>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</si>
  <si>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</si>
  <si>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</si>
  <si>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</si>
  <si>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</si>
  <si>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</si>
  <si>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</si>
  <si>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</si>
  <si>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</si>
  <si>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</si>
  <si>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</si>
  <si>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</si>
  <si>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</si>
  <si>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</si>
  <si>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</si>
  <si>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</si>
  <si>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</si>
  <si>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</si>
  <si>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</si>
  <si>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</si>
  <si>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</si>
  <si>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</si>
  <si>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</si>
  <si>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</si>
  <si>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</si>
  <si>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</si>
  <si>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</si>
  <si>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</si>
  <si>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</si>
  <si>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</si>
  <si>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</si>
  <si>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</si>
  <si>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</si>
  <si>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</si>
  <si>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</si>
  <si>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</si>
  <si>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</si>
  <si>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</si>
  <si>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</si>
  <si>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</si>
  <si>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</si>
  <si>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</si>
  <si>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</si>
  <si>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</si>
  <si>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</si>
  <si>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</si>
  <si>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</si>
  <si>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</si>
  <si>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</si>
  <si>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</si>
  <si>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</si>
  <si>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</si>
  <si>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</si>
  <si>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</si>
  <si>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</si>
  <si>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</si>
  <si>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</si>
  <si>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</si>
  <si>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</si>
  <si>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</si>
  <si>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</si>
  <si>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</si>
  <si>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</si>
  <si>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</si>
  <si>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</si>
  <si>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</si>
  <si>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</si>
  <si>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</si>
  <si>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</si>
  <si>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</si>
  <si>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</si>
  <si>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</si>
  <si>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</si>
  <si>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</si>
  <si>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</si>
  <si>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</si>
  <si>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</si>
  <si>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</si>
  <si>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</si>
  <si>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</si>
  <si>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</si>
  <si>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</si>
  <si>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</si>
  <si>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</si>
  <si>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</si>
  <si>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</si>
  <si>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</si>
  <si>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</si>
  <si>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</si>
  <si>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</si>
  <si>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</si>
  <si>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</si>
  <si>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</si>
  <si>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</si>
  <si>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</si>
  <si>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</si>
  <si>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</si>
  <si>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</si>
  <si>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</si>
  <si>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</si>
  <si>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</si>
  <si>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</si>
  <si>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</si>
  <si>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</si>
  <si>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</si>
  <si>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</si>
  <si>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</si>
  <si>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</si>
  <si>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</si>
  <si>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</si>
  <si>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</si>
  <si>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</si>
  <si>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</si>
  <si>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</si>
  <si>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</si>
  <si>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</si>
  <si>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</si>
  <si>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</si>
  <si>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</si>
  <si>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</si>
  <si>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</si>
  <si>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</si>
  <si>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</si>
  <si>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</si>
  <si>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</si>
  <si>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</si>
  <si>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</si>
  <si>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</si>
  <si>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</si>
  <si>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</si>
  <si>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</si>
  <si>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</si>
  <si>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</si>
  <si>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</si>
  <si>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</si>
  <si>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</si>
  <si>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</si>
  <si>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</si>
  <si>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</si>
  <si>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</si>
  <si>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</si>
  <si>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</si>
  <si>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</si>
  <si>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</si>
  <si>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</si>
  <si>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</si>
  <si>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</si>
  <si>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</si>
  <si>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</si>
  <si>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</si>
  <si>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</si>
  <si>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</si>
  <si>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</si>
  <si>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</si>
  <si>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</si>
  <si>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</si>
  <si>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</si>
  <si>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</si>
  <si>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</si>
  <si>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</si>
  <si>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</si>
  <si>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</si>
  <si>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</si>
  <si>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</si>
  <si>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</si>
  <si>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</si>
  <si>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</si>
  <si>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</si>
  <si>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</si>
  <si>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</si>
  <si>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</si>
  <si>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</si>
  <si>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</si>
  <si>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</si>
  <si>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</si>
  <si>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</si>
  <si>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</si>
  <si>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</si>
  <si>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</si>
  <si>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</si>
  <si>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</si>
  <si>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</si>
  <si>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</si>
  <si>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</si>
  <si>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</si>
  <si>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</si>
  <si>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</si>
  <si>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</si>
  <si>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</si>
  <si>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</si>
  <si>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</si>
  <si>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</si>
  <si>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</si>
  <si>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</si>
  <si>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</si>
  <si>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</si>
  <si>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</si>
  <si>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</si>
  <si>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</si>
  <si>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</si>
  <si>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</si>
  <si>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</si>
  <si>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</si>
  <si>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</si>
  <si>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</si>
  <si>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</si>
  <si>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</si>
  <si>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</si>
  <si>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</si>
  <si>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</si>
  <si>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</si>
  <si>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</si>
  <si>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</si>
  <si>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</si>
  <si>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</si>
  <si>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</si>
  <si>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</si>
  <si>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</si>
  <si>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</si>
  <si>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</si>
  <si>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</si>
  <si>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</si>
  <si>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</si>
  <si>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</si>
  <si>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</si>
  <si>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</si>
  <si>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</si>
  <si>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</si>
  <si>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</si>
  <si>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</si>
  <si>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</si>
  <si>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</si>
  <si>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</si>
  <si>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</si>
  <si>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</si>
  <si>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</si>
  <si>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</si>
  <si>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</si>
  <si>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</si>
  <si>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</si>
  <si>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</si>
  <si>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</si>
  <si>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</si>
  <si>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</si>
  <si>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</si>
  <si>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</si>
  <si>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</si>
  <si>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</si>
  <si>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</si>
  <si>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</si>
  <si>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</si>
  <si>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</si>
  <si>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</si>
  <si>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</si>
  <si>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</si>
  <si>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</si>
  <si>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</si>
  <si>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</si>
  <si>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</si>
  <si>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</si>
  <si>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</si>
  <si>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</si>
  <si>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</si>
  <si>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</si>
  <si>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</si>
  <si>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</si>
  <si>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</si>
  <si>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</si>
  <si>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</si>
  <si>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</si>
  <si>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</si>
  <si>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</si>
  <si>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</si>
  <si>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</si>
  <si>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</si>
  <si>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</si>
  <si>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</si>
  <si>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</si>
  <si>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</si>
  <si>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</si>
  <si>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</si>
  <si>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</si>
  <si>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</si>
  <si>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</si>
  <si>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</si>
  <si>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</si>
  <si>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</si>
  <si>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</si>
  <si>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</si>
  <si>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</si>
  <si>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</si>
  <si>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</si>
  <si>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</si>
  <si>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</si>
  <si>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</si>
  <si>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</si>
  <si>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</si>
  <si>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</si>
  <si>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</si>
  <si>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</si>
  <si>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</si>
  <si>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</si>
  <si>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</si>
  <si>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</si>
  <si>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</si>
  <si>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</si>
  <si>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</si>
  <si>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</si>
  <si>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</si>
  <si>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</si>
  <si>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</si>
  <si>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</si>
  <si>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</si>
  <si>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</si>
  <si>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</si>
  <si>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</si>
  <si>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</si>
  <si>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</si>
  <si>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</si>
  <si>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</si>
  <si>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</si>
  <si>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</si>
  <si>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</si>
  <si>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</si>
  <si>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</si>
  <si>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</si>
  <si>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</si>
  <si>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</si>
  <si>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</si>
  <si>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</si>
  <si>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</si>
  <si>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</si>
  <si>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</si>
  <si>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</si>
  <si>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</si>
  <si>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</si>
  <si>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</si>
  <si>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</si>
  <si>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</si>
  <si>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</si>
  <si>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</si>
  <si>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</si>
  <si>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</si>
  <si>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</si>
  <si>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</si>
  <si>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</si>
  <si>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</si>
  <si>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</si>
  <si>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</si>
  <si>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</si>
  <si>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</si>
  <si>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</si>
  <si>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</si>
  <si>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</si>
  <si>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</si>
  <si>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</si>
  <si>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</si>
  <si>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</si>
  <si>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</si>
  <si>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</si>
  <si>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</si>
  <si>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</si>
  <si>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</si>
  <si>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</si>
  <si>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</si>
  <si>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</si>
  <si>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</si>
  <si>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</si>
  <si>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</si>
  <si>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</si>
  <si>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</si>
  <si>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</si>
  <si>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</si>
  <si>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</si>
  <si>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</si>
  <si>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</si>
  <si>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</si>
  <si>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</si>
  <si>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</si>
  <si>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</si>
  <si>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</si>
  <si>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</si>
  <si>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</si>
  <si>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</si>
  <si>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</si>
  <si>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</si>
  <si>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</si>
  <si>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</si>
  <si>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</si>
  <si>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</si>
  <si>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</si>
  <si>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</si>
  <si>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</si>
  <si>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</si>
  <si>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</si>
  <si>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</si>
  <si>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</si>
  <si>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</si>
  <si>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</si>
  <si>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</si>
  <si>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</si>
  <si>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</si>
  <si>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</si>
  <si>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</si>
  <si>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</si>
  <si>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</si>
  <si>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</si>
  <si>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</si>
  <si>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</si>
  <si>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</si>
  <si>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</si>
  <si>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</si>
  <si>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</si>
  <si>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</si>
  <si>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</si>
  <si>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</si>
  <si>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</si>
  <si>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</si>
  <si>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</si>
  <si>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</si>
  <si>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</si>
  <si>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</si>
  <si>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</si>
  <si>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</si>
  <si>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</si>
  <si>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</si>
  <si>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</si>
  <si>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</si>
  <si>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</si>
  <si>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</si>
  <si>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</si>
  <si>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</si>
  <si>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</si>
  <si>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</si>
  <si>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</si>
  <si>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</si>
  <si>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</si>
  <si>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</si>
  <si>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</si>
  <si>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</si>
  <si>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</si>
  <si>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</si>
  <si>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</si>
  <si>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</si>
  <si>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</si>
  <si>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</si>
  <si>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</si>
  <si>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</si>
  <si>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</si>
  <si>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</si>
  <si>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</si>
  <si>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</si>
  <si>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</si>
  <si>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</si>
  <si>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</si>
  <si>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</si>
  <si>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</si>
  <si>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</si>
  <si>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</si>
  <si>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</si>
  <si>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</si>
  <si>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</si>
  <si>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</si>
  <si>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</si>
  <si>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</si>
  <si>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</si>
  <si>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</si>
  <si>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</si>
  <si>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</si>
  <si>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</si>
  <si>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</si>
  <si>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</si>
  <si>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</si>
  <si>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</si>
  <si>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</si>
  <si>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</si>
  <si>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</si>
  <si>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</si>
  <si>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</si>
  <si>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</si>
  <si>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</si>
  <si>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</si>
  <si>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</si>
  <si>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</si>
  <si>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</si>
  <si>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</si>
  <si>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</si>
  <si>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</si>
  <si>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</si>
  <si>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</si>
  <si>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</si>
  <si>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</si>
  <si>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</si>
  <si>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</si>
  <si>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</si>
  <si>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</si>
  <si>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</si>
  <si>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</si>
  <si>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</si>
  <si>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</si>
  <si>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</si>
  <si>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</si>
  <si>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</si>
  <si>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</si>
  <si>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</si>
  <si>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</si>
  <si>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</si>
  <si>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</si>
  <si>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</si>
  <si>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</si>
  <si>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</si>
  <si>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</si>
  <si>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</si>
  <si>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</si>
  <si>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</si>
  <si>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</si>
  <si>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</si>
  <si>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</si>
  <si>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</si>
  <si>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</si>
  <si>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</si>
  <si>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</si>
  <si>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</si>
  <si>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</si>
  <si>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</si>
  <si>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</si>
  <si>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</si>
  <si>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</si>
  <si>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</si>
  <si>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</si>
  <si>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</si>
  <si>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</si>
  <si>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</si>
  <si>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</si>
  <si>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</si>
  <si>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</si>
  <si>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</si>
  <si>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</si>
  <si>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</si>
  <si>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</si>
  <si>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</si>
  <si>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</si>
  <si>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</si>
  <si>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</si>
  <si>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</si>
  <si>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</si>
  <si>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</si>
  <si>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</si>
  <si>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</si>
  <si>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</si>
  <si>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</si>
  <si>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</si>
  <si>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</si>
  <si>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</si>
  <si>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</si>
  <si>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</si>
  <si>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</si>
  <si>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</si>
  <si>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</si>
  <si>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</si>
  <si>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</si>
  <si>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</si>
  <si>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</si>
  <si>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</si>
  <si>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</si>
  <si>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</si>
  <si>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</si>
  <si>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</si>
  <si>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</si>
  <si>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</si>
  <si>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</si>
  <si>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</si>
  <si>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</si>
  <si>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</si>
  <si>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</si>
  <si>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</si>
  <si>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</si>
  <si>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</si>
  <si>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</si>
  <si>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</si>
  <si>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</si>
  <si>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</si>
  <si>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</si>
  <si>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</si>
  <si>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</si>
  <si>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</si>
  <si>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</si>
  <si>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</si>
  <si>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</si>
  <si>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</si>
  <si>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</si>
  <si>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</si>
  <si>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</si>
  <si>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</si>
  <si>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</si>
  <si>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</si>
  <si>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</si>
  <si>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</si>
  <si>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</si>
  <si>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</si>
  <si>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</si>
  <si>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</si>
  <si>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</si>
  <si>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</si>
  <si>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</si>
  <si>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</si>
  <si>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</si>
  <si>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</si>
  <si>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</si>
  <si>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</si>
  <si>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</si>
  <si>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</si>
  <si>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</si>
  <si>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</si>
  <si>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</si>
  <si>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</si>
  <si>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</si>
  <si>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</si>
  <si>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</si>
  <si>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</si>
  <si>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</si>
  <si>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</si>
  <si>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</si>
  <si>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</si>
  <si>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</si>
  <si>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</si>
  <si>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</si>
  <si>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</si>
  <si>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</si>
  <si>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</si>
  <si>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</si>
  <si>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</si>
  <si>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</si>
  <si>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</si>
  <si>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</si>
  <si>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</si>
  <si>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</si>
  <si>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</si>
  <si>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</si>
  <si>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</si>
  <si>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</si>
  <si>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</si>
  <si>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</si>
  <si>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</si>
  <si>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</si>
  <si>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</si>
  <si>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</si>
  <si>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</si>
  <si>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</si>
  <si>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</si>
  <si>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</si>
  <si>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</si>
  <si>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</si>
  <si>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</si>
  <si>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</si>
  <si>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</si>
  <si>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</si>
  <si>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</si>
  <si>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</si>
  <si>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</si>
  <si>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</si>
  <si>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</si>
  <si>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</si>
  <si>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</si>
  <si>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</si>
  <si>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</si>
  <si>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</si>
  <si>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</si>
  <si>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</si>
  <si>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</si>
  <si>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</si>
  <si>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</si>
  <si>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</si>
  <si>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</si>
  <si>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</si>
  <si>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</si>
  <si>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</si>
  <si>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</si>
  <si>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</si>
  <si>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</si>
  <si>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</si>
  <si>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</si>
  <si>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</si>
  <si>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</si>
  <si>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</si>
  <si>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</si>
  <si>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</si>
  <si>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</si>
  <si>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</si>
  <si>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</si>
  <si>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</si>
  <si>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</si>
  <si>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</si>
  <si>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</si>
  <si>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</si>
  <si>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</si>
  <si>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</si>
  <si>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</si>
  <si>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</si>
  <si>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</si>
  <si>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</si>
  <si>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</si>
  <si>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</si>
  <si>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</si>
  <si>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</si>
  <si>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</si>
  <si>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</si>
  <si>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</si>
  <si>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</si>
  <si>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</si>
  <si>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</si>
  <si>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</si>
  <si>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</si>
  <si>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</si>
  <si>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</si>
  <si>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</si>
  <si>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</si>
  <si>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</si>
  <si>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</si>
  <si>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</si>
  <si>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</si>
  <si>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</si>
  <si>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</si>
  <si>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</si>
  <si>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</si>
  <si>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</si>
  <si>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</si>
  <si>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</si>
  <si>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</si>
  <si>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</si>
  <si>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</si>
  <si>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</si>
  <si>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</si>
  <si>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</si>
  <si>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</si>
  <si>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</si>
  <si>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</si>
  <si>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</si>
  <si>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</si>
  <si>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</si>
  <si>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</si>
  <si>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</si>
  <si>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</si>
  <si>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</si>
  <si>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</si>
  <si>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</si>
  <si>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</si>
  <si>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</si>
  <si>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</si>
  <si>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</si>
  <si>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</si>
  <si>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</si>
  <si>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</si>
  <si>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</si>
  <si>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</si>
  <si>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</si>
  <si>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</si>
  <si>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</si>
  <si>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</si>
  <si>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</si>
  <si>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</si>
  <si>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</si>
  <si>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</si>
  <si>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</si>
  <si>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</si>
  <si>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</si>
  <si>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</si>
  <si>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</si>
  <si>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</si>
  <si>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</si>
  <si>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</si>
  <si>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</si>
  <si>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</si>
  <si>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</si>
  <si>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</si>
  <si>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</si>
  <si>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</si>
  <si>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</si>
  <si>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</si>
  <si>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</si>
  <si>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</si>
  <si>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</si>
  <si>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</si>
  <si>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</si>
  <si>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</si>
  <si>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</si>
  <si>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</si>
  <si>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</si>
  <si>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</si>
  <si>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</si>
  <si>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</si>
  <si>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</si>
  <si>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</si>
  <si>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</si>
  <si>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</si>
  <si>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</si>
  <si>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</si>
  <si>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</si>
  <si>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</si>
  <si>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</si>
  <si>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</si>
  <si>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</si>
  <si>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</si>
  <si>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</si>
  <si>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</si>
  <si>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</si>
  <si>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</si>
  <si>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</si>
  <si>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</si>
  <si>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</si>
  <si>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</si>
  <si>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</si>
  <si>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</si>
  <si>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</si>
  <si>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</si>
  <si>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</si>
  <si>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</si>
  <si>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</si>
  <si>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</si>
  <si>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</si>
  <si>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</si>
  <si>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</si>
  <si>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</si>
  <si>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</si>
  <si>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</si>
  <si>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</si>
  <si>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</si>
  <si>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</si>
  <si>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</si>
  <si>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</si>
  <si>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</si>
  <si>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</si>
  <si>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</si>
  <si>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</si>
  <si>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</si>
  <si>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</si>
  <si>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</si>
  <si>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</si>
  <si>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</si>
  <si>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</si>
  <si>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</si>
  <si>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</si>
  <si>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</si>
  <si>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</si>
  <si>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</si>
  <si>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</si>
  <si>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</si>
  <si>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</si>
  <si>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</si>
  <si>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</si>
  <si>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</si>
  <si>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</si>
  <si>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</si>
  <si>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</si>
  <si>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</si>
  <si>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</si>
  <si>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</si>
  <si>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</si>
  <si>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</si>
  <si>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</si>
  <si>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</si>
  <si>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</si>
  <si>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</si>
  <si>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</si>
  <si>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</si>
  <si>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</si>
  <si>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</si>
  <si>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</si>
  <si>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</si>
  <si>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</si>
  <si>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</si>
  <si>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</si>
  <si>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</si>
  <si>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</si>
  <si>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</si>
  <si>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</si>
  <si>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</si>
  <si>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</si>
  <si>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</si>
  <si>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</si>
  <si>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</si>
  <si>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</si>
  <si>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</si>
  <si>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</si>
  <si>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</si>
  <si>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</si>
  <si>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</si>
  <si>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</si>
  <si>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</si>
  <si>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</si>
  <si>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</si>
  <si>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</si>
  <si>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</si>
  <si>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</si>
  <si>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</si>
  <si>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</si>
  <si>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</si>
  <si>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</si>
  <si>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</si>
  <si>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</si>
  <si>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</si>
  <si>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</si>
  <si>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</si>
  <si>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</si>
  <si>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</si>
  <si>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</si>
  <si>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</si>
  <si>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</si>
  <si>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</si>
  <si>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</si>
  <si>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</si>
  <si>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</si>
  <si>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</si>
  <si>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</si>
  <si>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</si>
  <si>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</si>
  <si>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</si>
  <si>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</si>
  <si>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</si>
  <si>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</si>
  <si>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</si>
  <si>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</si>
  <si>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</si>
  <si>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</si>
  <si>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</si>
  <si>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</si>
  <si>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</si>
  <si>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</si>
  <si>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</si>
  <si>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</si>
  <si>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</si>
  <si>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</si>
  <si>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</si>
  <si>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</si>
  <si>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</si>
  <si>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</si>
  <si>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</si>
  <si>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</si>
  <si>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</si>
  <si>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</si>
  <si>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</si>
  <si>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</si>
  <si>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</si>
  <si>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</si>
  <si>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</si>
  <si>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</si>
  <si>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</si>
  <si>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</si>
  <si>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</si>
  <si>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</si>
  <si>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</si>
  <si>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</si>
  <si>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</si>
  <si>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</si>
  <si>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</si>
  <si>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</si>
  <si>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</si>
  <si>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</si>
  <si>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</si>
  <si>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</si>
  <si>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</si>
  <si>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</si>
  <si>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</si>
  <si>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</si>
  <si>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</si>
  <si>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</si>
  <si>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</si>
  <si>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</si>
  <si>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</si>
  <si>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</si>
  <si>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</si>
  <si>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</si>
  <si>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</si>
  <si>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</si>
  <si>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</si>
  <si>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</si>
  <si>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</si>
  <si>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</si>
  <si>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</si>
  <si>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</si>
  <si>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</si>
  <si>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</si>
  <si>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</si>
  <si>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</si>
  <si>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</si>
  <si>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</si>
  <si>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</si>
  <si>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</si>
  <si>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</si>
  <si>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</si>
  <si>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</si>
  <si>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</si>
  <si>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</si>
  <si>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</si>
  <si>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</si>
  <si>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</si>
  <si>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</si>
  <si>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</si>
  <si>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</si>
  <si>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</si>
  <si>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</si>
  <si>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</si>
  <si>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</si>
  <si>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</si>
  <si>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</si>
  <si>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</si>
  <si>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</si>
  <si>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</si>
  <si>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</si>
  <si>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</si>
  <si>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</si>
  <si>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</si>
  <si>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</si>
  <si>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</si>
  <si>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</si>
  <si>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</si>
  <si>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</si>
  <si>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</si>
  <si>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</si>
  <si>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</si>
  <si>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</si>
  <si>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</si>
  <si>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</si>
  <si>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</si>
  <si>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</si>
  <si>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</si>
  <si>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</si>
  <si>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</si>
  <si>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</si>
  <si>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</si>
  <si>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</si>
  <si>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</si>
  <si>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</si>
  <si>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</si>
  <si>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</si>
  <si>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</si>
  <si>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</si>
  <si>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</si>
  <si>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</si>
  <si>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</si>
  <si>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</si>
  <si>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</si>
  <si>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</si>
  <si>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</si>
  <si>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</si>
  <si>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</si>
  <si>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</si>
  <si>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</si>
  <si>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</si>
  <si>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</si>
  <si>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</si>
  <si>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</si>
  <si>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</si>
  <si>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</si>
  <si>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</si>
  <si>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</si>
  <si>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</si>
  <si>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</si>
  <si>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</si>
  <si>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</si>
  <si>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</si>
  <si>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</si>
  <si>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</si>
  <si>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</si>
  <si>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</si>
  <si>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</si>
  <si>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</si>
  <si>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</si>
  <si>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</si>
  <si>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</si>
  <si>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</si>
  <si>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</si>
  <si>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</si>
  <si>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</si>
  <si>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</si>
  <si>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</si>
  <si>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</si>
  <si>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</si>
  <si>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</si>
  <si>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</si>
  <si>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</si>
  <si>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</si>
  <si>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</si>
  <si>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</si>
  <si>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</si>
  <si>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</si>
  <si>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</si>
  <si>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</si>
  <si>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</si>
  <si>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</si>
  <si>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</si>
  <si>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</si>
  <si>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</si>
  <si>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</si>
  <si>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</si>
  <si>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</si>
  <si>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</si>
  <si>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</si>
  <si>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</si>
  <si>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</si>
  <si>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</si>
  <si>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</si>
  <si>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</si>
  <si>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</si>
  <si>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</si>
  <si>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</si>
  <si>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</si>
  <si>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</si>
  <si>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</si>
  <si>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</si>
  <si>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</si>
  <si>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</si>
  <si>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</si>
  <si>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</si>
  <si>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</si>
  <si>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</si>
  <si>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</si>
  <si>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</si>
  <si>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</si>
  <si>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</si>
  <si>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</si>
  <si>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</si>
  <si>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</si>
  <si>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</si>
  <si>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</si>
  <si>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</si>
  <si>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</si>
  <si>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</si>
  <si>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</si>
  <si>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</si>
  <si>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</si>
  <si>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</si>
  <si>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</si>
  <si>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</si>
  <si>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</si>
  <si>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</si>
  <si>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</si>
  <si>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</si>
  <si>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</si>
  <si>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</si>
  <si>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</si>
  <si>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</si>
  <si>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</si>
  <si>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</si>
  <si>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</si>
  <si>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</si>
  <si>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</si>
  <si>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</si>
  <si>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</si>
  <si>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</si>
  <si>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</si>
  <si>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</si>
  <si>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</si>
  <si>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</si>
  <si>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</si>
  <si>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</si>
  <si>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</si>
  <si>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</si>
  <si>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</si>
  <si>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</si>
  <si>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</si>
  <si>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</si>
  <si>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</si>
  <si>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</si>
  <si>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</si>
  <si>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</si>
  <si>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</si>
  <si>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</si>
  <si>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</si>
  <si>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</si>
  <si>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</si>
  <si>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</si>
  <si>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</si>
  <si>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</si>
  <si>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</si>
  <si>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</si>
  <si>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</si>
  <si>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</si>
  <si>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</si>
  <si>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</si>
  <si>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</si>
  <si>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</si>
  <si>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</si>
  <si>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</si>
  <si>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</si>
  <si>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</si>
  <si>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</si>
  <si>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</si>
  <si>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</si>
  <si>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</si>
  <si>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</si>
  <si>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</si>
  <si>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</si>
  <si>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</si>
  <si>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</si>
  <si>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</si>
  <si>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</si>
  <si>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</si>
  <si>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</si>
  <si>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</si>
  <si>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</si>
  <si>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</si>
  <si>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</si>
  <si>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</si>
  <si>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</si>
  <si>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</si>
  <si>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</si>
  <si>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</si>
  <si>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</si>
  <si>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</si>
  <si>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</si>
  <si>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</si>
  <si>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</si>
  <si>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</si>
  <si>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</si>
  <si>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</si>
  <si>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</si>
  <si>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</si>
  <si>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</si>
  <si>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</si>
  <si>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</si>
  <si>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</si>
  <si>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</si>
  <si>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</si>
  <si>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</si>
  <si>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</si>
  <si>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</si>
  <si>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</si>
  <si>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</si>
  <si>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</si>
  <si>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</si>
  <si>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</si>
  <si>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</si>
  <si>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</si>
  <si>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</si>
  <si>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</si>
  <si>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</si>
  <si>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</si>
  <si>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</si>
  <si>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</si>
  <si>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</si>
  <si>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</si>
  <si>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</si>
  <si>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</si>
  <si>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</si>
  <si>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</si>
  <si>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</si>
  <si>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</si>
  <si>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</si>
  <si>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</si>
  <si>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</si>
  <si>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</si>
  <si>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</si>
  <si>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</si>
  <si>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</si>
  <si>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</si>
  <si>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</si>
  <si>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</si>
  <si>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</si>
  <si>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</si>
  <si>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</si>
  <si>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</si>
  <si>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</si>
  <si>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</si>
  <si>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</si>
  <si>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</si>
  <si>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</si>
  <si>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</si>
  <si>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</si>
  <si>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</si>
  <si>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</si>
  <si>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</si>
  <si>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</si>
  <si>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</si>
  <si>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</si>
  <si>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</si>
  <si>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</si>
  <si>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</si>
  <si>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</si>
  <si>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</si>
  <si>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</si>
  <si>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</si>
  <si>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</si>
  <si>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</si>
  <si>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</si>
  <si>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</si>
  <si>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</si>
  <si>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</si>
  <si>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</si>
  <si>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</si>
  <si>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</si>
  <si>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</si>
  <si>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</si>
  <si>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</si>
  <si>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</si>
  <si>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</si>
  <si>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</si>
  <si>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</si>
  <si>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</si>
  <si>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</si>
  <si>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</si>
  <si>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</si>
  <si>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</si>
  <si>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</si>
  <si>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</si>
  <si>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</si>
  <si>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</si>
  <si>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</si>
  <si>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</si>
  <si>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</si>
  <si>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</si>
  <si>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</si>
  <si>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</si>
  <si>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</si>
  <si>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</si>
  <si>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</si>
  <si>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</si>
  <si>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</si>
  <si>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</si>
  <si>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</si>
  <si>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</si>
  <si>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</si>
  <si>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</si>
  <si>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</si>
  <si>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</si>
  <si>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</si>
  <si>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</si>
  <si>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</si>
  <si>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</si>
  <si>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</si>
  <si>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</si>
  <si>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</si>
  <si>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</si>
  <si>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</si>
  <si>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</si>
  <si>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</si>
  <si>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</si>
  <si>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</si>
  <si>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</si>
  <si>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</si>
  <si>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</si>
  <si>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</si>
  <si>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</si>
  <si>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</si>
  <si>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</si>
  <si>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</si>
  <si>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</si>
  <si>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</si>
  <si>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</si>
  <si>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</si>
  <si>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</si>
  <si>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</si>
  <si>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</si>
  <si>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</si>
  <si>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</si>
  <si>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</si>
  <si>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</si>
  <si>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</si>
  <si>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</si>
  <si>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</si>
  <si>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</si>
  <si>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</si>
  <si>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</si>
  <si>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</si>
  <si>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</si>
  <si>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</si>
  <si>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</si>
  <si>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</si>
  <si>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</si>
  <si>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</si>
  <si>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</si>
  <si>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</si>
  <si>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</si>
  <si>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</si>
  <si>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</si>
  <si>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</si>
  <si>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</si>
  <si>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</si>
  <si>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</si>
  <si>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</si>
  <si>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</si>
  <si>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</si>
  <si>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</si>
  <si>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</si>
  <si>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</si>
  <si>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</si>
  <si>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</si>
  <si>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</si>
  <si>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</si>
  <si>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</si>
  <si>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</si>
  <si>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</si>
  <si>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</si>
  <si>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</si>
  <si>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</si>
  <si>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</si>
  <si>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</si>
  <si>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</si>
  <si>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</si>
  <si>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</si>
  <si>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</si>
  <si>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</si>
  <si>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</si>
  <si>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</si>
  <si>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</si>
  <si>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</si>
  <si>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</si>
  <si>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</si>
  <si>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</si>
  <si>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</si>
  <si>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</si>
  <si>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</si>
  <si>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</si>
  <si>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</si>
  <si>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</si>
  <si>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</si>
  <si>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</si>
  <si>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</si>
  <si>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</si>
  <si>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</si>
  <si>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</si>
  <si>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</si>
  <si>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</si>
  <si>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</si>
  <si>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</si>
  <si>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</si>
  <si>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</si>
  <si>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</si>
  <si>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</si>
  <si>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</si>
  <si>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</si>
  <si>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</si>
  <si>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</si>
  <si>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</si>
  <si>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</si>
  <si>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</si>
  <si>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</si>
  <si>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</si>
  <si>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</si>
  <si>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</si>
  <si>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</si>
  <si>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</si>
  <si>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</si>
  <si>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</si>
  <si>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</si>
  <si>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</si>
  <si>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</si>
  <si>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</si>
  <si>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</si>
  <si>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</si>
  <si>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</si>
  <si>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</si>
  <si>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</si>
  <si>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</si>
  <si>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</si>
  <si>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</si>
  <si>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</si>
  <si>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</si>
  <si>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</si>
  <si>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</si>
  <si>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</si>
  <si>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</si>
  <si>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</si>
  <si>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</si>
  <si>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</si>
  <si>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</si>
  <si>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</si>
  <si>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</si>
  <si>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</si>
  <si>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</si>
  <si>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</si>
  <si>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</si>
  <si>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</si>
  <si>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</si>
  <si>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</si>
  <si>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</si>
  <si>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</si>
  <si>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</si>
  <si>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</si>
  <si>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</si>
  <si>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</si>
  <si>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</si>
  <si>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</si>
  <si>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</si>
  <si>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</si>
  <si>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</si>
  <si>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</si>
  <si>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</si>
  <si>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</si>
  <si>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</si>
  <si>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</si>
  <si>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</si>
  <si>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</si>
  <si>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</si>
  <si>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</si>
  <si>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</si>
  <si>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</si>
  <si>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</si>
  <si>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</si>
  <si>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</si>
  <si>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</si>
  <si>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</si>
  <si>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</si>
  <si>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</si>
  <si>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</si>
  <si>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</si>
  <si>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</si>
  <si>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</si>
  <si>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</si>
  <si>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</si>
  <si>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</si>
  <si>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</si>
  <si>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</si>
  <si>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</si>
  <si>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</si>
  <si>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</si>
  <si>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</si>
  <si>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</si>
  <si>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</si>
  <si>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</si>
  <si>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</si>
  <si>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</si>
  <si>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</si>
  <si>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</si>
  <si>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</si>
  <si>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</si>
  <si>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</si>
  <si>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</si>
  <si>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</si>
  <si>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</si>
  <si>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</si>
  <si>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</si>
  <si>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</si>
  <si>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</si>
  <si>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</si>
  <si>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</si>
  <si>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</si>
  <si>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</si>
  <si>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</si>
  <si>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</si>
  <si>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</si>
  <si>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</si>
  <si>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</si>
  <si>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</si>
  <si>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</si>
  <si>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</si>
  <si>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</si>
  <si>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</si>
  <si>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</si>
  <si>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</si>
  <si>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</si>
  <si>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</si>
  <si>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</si>
  <si>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</si>
  <si>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</si>
  <si>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</si>
  <si>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</si>
  <si>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</si>
  <si>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</si>
  <si>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</si>
  <si>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</si>
  <si>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</si>
  <si>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</si>
  <si>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</si>
  <si>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</si>
  <si>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</si>
  <si>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</si>
  <si>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</si>
  <si>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</si>
  <si>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</si>
  <si>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</si>
  <si>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</si>
  <si>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</si>
  <si>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</si>
  <si>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</si>
  <si>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</si>
  <si>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</si>
  <si>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</si>
  <si>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</si>
  <si>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</si>
  <si>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</si>
  <si>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</si>
  <si>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</si>
  <si>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</si>
  <si>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</si>
  <si>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</si>
  <si>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</si>
  <si>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</si>
  <si>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</si>
  <si>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</si>
  <si>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</si>
  <si>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</si>
  <si>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</si>
  <si>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</si>
  <si>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</si>
  <si>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</si>
  <si>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</si>
  <si>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</si>
  <si>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</si>
  <si>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</si>
  <si>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</si>
  <si>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</si>
  <si>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</si>
  <si>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</si>
  <si>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</si>
  <si>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</si>
  <si>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</si>
  <si>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</si>
  <si>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</si>
  <si>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</si>
  <si>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</si>
  <si>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</si>
  <si>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</si>
  <si>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</si>
  <si>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</si>
  <si>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</si>
  <si>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</si>
  <si>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</si>
  <si>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</si>
  <si>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</si>
  <si>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</si>
  <si>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</si>
  <si>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</si>
  <si>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</si>
  <si>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</si>
  <si>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</si>
  <si>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</si>
  <si>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</si>
  <si>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</si>
  <si>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</si>
  <si>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</si>
  <si>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</si>
  <si>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</si>
  <si>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</si>
  <si>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</si>
  <si>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</si>
  <si>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</si>
  <si>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</si>
  <si>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</si>
  <si>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</si>
  <si>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</si>
  <si>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</si>
  <si>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</si>
  <si>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</si>
  <si>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</si>
  <si>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</si>
  <si>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</si>
  <si>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</si>
  <si>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</si>
  <si>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</si>
  <si>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</si>
  <si>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</si>
  <si>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</si>
  <si>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</si>
  <si>
    <t>GR 39</t>
  </si>
  <si>
    <t>GR 40</t>
  </si>
  <si>
    <t>GR 41</t>
  </si>
  <si>
    <t>GR 42</t>
  </si>
  <si>
    <t>GR 43</t>
  </si>
  <si>
    <t>GR 44</t>
  </si>
  <si>
    <t>GR 45</t>
  </si>
  <si>
    <t>GR 46</t>
  </si>
  <si>
    <t>GR 47</t>
  </si>
  <si>
    <t>GR 48</t>
  </si>
  <si>
    <t>Casos de violencia hacia la mujer según Encuesta Nacional de Violencia Intrafamiliar a nivel nacional, para el año 2020.</t>
  </si>
  <si>
    <t>Casos de violencia hacia la mujer según Encuesta Nacional de Violencia Intrafamiliar a nivel nacional, para el periodo 2012-2020.</t>
  </si>
  <si>
    <t>Casos de violencia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</si>
</sst>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185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0">
  <autoFilter ref="A1:C17" xr:uid="{9AD89A85-3878-4CE2-BF9D-CAC0AF32D78E}"/>
  <sortState xmlns:xlrd2="http://schemas.microsoft.com/office/spreadsheetml/2017/richdata2" ref="A2:B15">
    <sortCondition ref="A5:A18"/>
  </sortState>
  <tableColumns count="3">
    <tableColumn id="1" xr3:uid="{FA1BC744-4BF3-498E-8F65-1BB9D7E6BD04}" name="Cod región" dataDxfId="69"/>
    <tableColumn id="2" xr3:uid="{5ED27DE5-67BC-44CA-A77A-5C2FF37D4BDA}" name="Región"/>
    <tableColumn id="3" xr3:uid="{A6786D2D-C302-4A14-8AD8-1B90DD31F6BB}" name="Aux 1" dataDxfId="6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6"/>
    <tableColumn id="2" xr3:uid="{5A77B2C1-E309-43EC-BE77-75337F339EE1}" name="Comuna"/>
    <tableColumn id="3" xr3:uid="{F9B36D68-C596-47D0-9B66-9CF007537C6D}" name="Aux 2" dataDxfId="6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61"/>
    <tableColumn id="2" xr3:uid="{D7247E34-E8BD-4BB5-90B3-F851BF420661}" name="Comuna"/>
    <tableColumn id="3" xr3:uid="{BB9A7BC0-B719-44A7-AAB8-0062F068C7C9}" name="Aux 2" dataDxfId="6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9">
  <autoFilter ref="K2:L3" xr:uid="{443FAC90-EE1F-4131-A0A4-5A30E75C04A3}"/>
  <tableColumns count="2">
    <tableColumn id="1" xr3:uid="{4876B7B9-7BFB-4D8D-A4E1-7DDEC9563EBC}" name="Id_producto" dataDxfId="5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7">
  <autoFilter ref="O2:P5" xr:uid="{E0C26464-51C4-4BCE-A8F6-4DF43C15A91D}"/>
  <sortState xmlns:xlrd2="http://schemas.microsoft.com/office/spreadsheetml/2017/richdata2" ref="O3:P60">
    <sortCondition ref="O5:O62"/>
  </sortState>
  <tableColumns count="2">
    <tableColumn id="1" xr3:uid="{B850645B-8BD4-4CAA-9173-34547C5D2588}" name="Id_categoría" dataDxfId="5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5">
  <autoFilter ref="W2:Y4" xr:uid="{2CE39735-33FF-4D4E-A398-F080BD322D0B}"/>
  <tableColumns count="3">
    <tableColumn id="1" xr3:uid="{26DCF823-F3D3-423C-A759-4CF6F9FB57F5}" name="Id Periodo" dataDxfId="5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5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5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3">
  <autoFilter ref="A2:C18" xr:uid="{75F3525F-9E42-487E-92AC-176D91A1D02E}"/>
  <sortState xmlns:xlrd2="http://schemas.microsoft.com/office/spreadsheetml/2017/richdata2" ref="A3:B16">
    <sortCondition ref="A5:A18"/>
  </sortState>
  <tableColumns count="3">
    <tableColumn id="1" xr3:uid="{952A3CE1-9D6F-4D9F-B43B-62B444C11EFC}" name="Cod región" dataDxfId="42"/>
    <tableColumn id="2" xr3:uid="{A9F2AA81-D299-422C-9CB0-25F9CB7CBE22}" name="Región"/>
    <tableColumn id="3" xr3:uid="{A9FFE74F-7C1A-41D9-BF42-0F1585D68482}" name="Aux 1" dataDxfId="4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0" tableBorderDxfId="3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8" tableBorderDxfId="3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6" tableBorderDxfId="3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34"/>
    <tableColumn id="8" xr3:uid="{A59C31E6-1778-4074-BD8E-6464E24AEBF2}" name="Periodo" dataDxfId="33"/>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W55" activePane="bottomRight" state="frozen"/>
      <selection pane="topRight" activeCell="G1" sqref="G1"/>
      <selection pane="bottomLeft" activeCell="A4" sqref="A4"/>
      <selection pane="bottomRight" activeCell="Z56" sqref="Z5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general|Año 2020|</v>
      </c>
      <c r="B4" s="71" t="e">
        <f ca="1">"https://analytics.zoho.com/open-view/2395394000006508142?ZOHO_CRITERIA=%22Femicidios%22.%22Codreg%22%3D"&amp;Estructura!$B$1</f>
        <v>#NAME?</v>
      </c>
      <c r="C4" s="44">
        <v>16</v>
      </c>
      <c r="D4" s="45" t="s">
        <v>13378</v>
      </c>
      <c r="E4" s="50" t="s">
        <v>754</v>
      </c>
      <c r="F4" s="46" t="s">
        <v>13859</v>
      </c>
      <c r="G4" s="46" t="s">
        <v>1061</v>
      </c>
      <c r="H4" s="46"/>
      <c r="I4" s="43"/>
      <c r="J4" s="40" t="s">
        <v>795</v>
      </c>
      <c r="K4" s="53"/>
      <c r="L4" s="53"/>
      <c r="M4" s="36" t="str">
        <f t="shared" ref="M4:M10" si="0">"Casos de violencia hacia la mujer según Encuesta Nacional de Violencia Intrafamiliar en "&amp;J4&amp;", para el año 2020."</f>
        <v>Casos de violencia hacia la mujer según Encuesta Nacional de Violencia Intrafamiliar en Tarapacá, para el año 2020.</v>
      </c>
      <c r="N4" s="20" t="str">
        <f t="shared" ref="N4:N31" si="1">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por comuna para la región de Tarapacá según </v>
      </c>
      <c r="T4" s="67" t="str">
        <f>+S4</f>
        <v xml:space="preserve">Casos de violencia general por comuna para la región de Tarapacá según </v>
      </c>
      <c r="U4" s="68" t="str">
        <f>+E4&amp;": "&amp;J4</f>
        <v>Región: Tarapacá</v>
      </c>
      <c r="V4" s="35" t="s">
        <v>13841</v>
      </c>
      <c r="W4" s="21" t="e">
        <f t="shared" ref="W4:W5" ca="1" si="2">HYPERLINK(B4,B4)</f>
        <v>#NAME?</v>
      </c>
      <c r="X4" s="62" t="s">
        <v>152</v>
      </c>
      <c r="Y4" s="20" t="s">
        <v>13374</v>
      </c>
      <c r="Z4" s="35" t="str">
        <f>+""&amp;F4&amp;" por comuna en la región "&amp;J4&amp;" de acuerdo a los datos publicados por el "&amp;AL4&amp;" de Chile para el "&amp;O4&amp;"."</f>
        <v>Casos de violencia general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13791</v>
      </c>
      <c r="AM4" s="61" t="s">
        <v>24</v>
      </c>
      <c r="AN4" s="61" t="s">
        <v>24</v>
      </c>
      <c r="AO4" s="61" t="s">
        <v>24</v>
      </c>
      <c r="AP4" s="66">
        <f>VLOOKUP($AC4,Responsables[],3,0)</f>
        <v>7</v>
      </c>
      <c r="AQ4" s="66">
        <f>VLOOKUP($R4,unidad_medida[[#All],[nombre]:[Columna1]],5,0)</f>
        <v>73</v>
      </c>
    </row>
    <row r="5" spans="1:43" ht="45" x14ac:dyDescent="0.25">
      <c r="A5" s="52" t="str">
        <f t="shared" ref="A5:A13" si="3">+D5&amp;"|FILT:"&amp;E5&amp;"| MUES:"&amp;G5&amp;"|"&amp;F5&amp;"|"&amp;O5&amp;"|"&amp;H5</f>
        <v>GR 02|FILT:Región| MUES:Prevalencia|Casos de violencia general|Año 2020|</v>
      </c>
      <c r="B5" s="71" t="e">
        <f ca="1">"https://analytics.zoho.com/open-view/2395394000006498923?ZOHO_CRITERIA=%22Femicidios%22.%22Codreg%22%3D"&amp;Estructura!$B$1</f>
        <v>#NAME?</v>
      </c>
      <c r="C5" s="44">
        <v>16</v>
      </c>
      <c r="D5" s="42" t="s">
        <v>13379</v>
      </c>
      <c r="E5" s="51" t="s">
        <v>754</v>
      </c>
      <c r="F5" s="46" t="s">
        <v>13859</v>
      </c>
      <c r="G5" s="39" t="s">
        <v>13761</v>
      </c>
      <c r="H5" s="39"/>
      <c r="I5" s="37"/>
      <c r="J5" s="40" t="s">
        <v>795</v>
      </c>
      <c r="K5" s="53"/>
      <c r="L5" s="53"/>
      <c r="M5" s="36" t="str">
        <f t="shared" si="0"/>
        <v>Casos de violencia hacia la mujer según Encuesta Nacional de Violencia Intrafamiliar en Tarapacá, para el año 2020.</v>
      </c>
      <c r="N5" s="20" t="str">
        <f t="shared" si="1"/>
        <v>Tarapacá</v>
      </c>
      <c r="O5" s="20" t="s">
        <v>8309</v>
      </c>
      <c r="P5" s="20" t="str">
        <f>+P4</f>
        <v>Casos</v>
      </c>
      <c r="Q5" s="28">
        <f>+IF($E5="PRODUCTO",VLOOKUP(J5,#REF!,9,0)&amp;"000",IF($E5="CATEGORÍA",VLOOKUP(J5,#REF!,7,0),$Q$1))</f>
        <v>270103001</v>
      </c>
      <c r="R5" s="20" t="str">
        <f>R4</f>
        <v>casos</v>
      </c>
      <c r="S5" s="35" t="str">
        <f t="shared" ref="S5:S11" si="4">+F5&amp;" por comuna para la región de "&amp;J5&amp;" según "&amp;H5</f>
        <v xml:space="preserve">Casos de violencia general por comuna para la región de Tarapacá según </v>
      </c>
      <c r="T5" s="67" t="str">
        <f t="shared" ref="T5:T33" si="5">+S5</f>
        <v xml:space="preserve">Casos de violencia general por comuna para la región de Tarapacá según </v>
      </c>
      <c r="U5" s="68" t="str">
        <f t="shared" ref="U5:U24" si="6">+E5&amp;": "&amp;J5</f>
        <v>Región: Tarapacá</v>
      </c>
      <c r="V5" s="35" t="s">
        <v>13841</v>
      </c>
      <c r="W5" s="21" t="e">
        <f t="shared" ca="1" si="2"/>
        <v>#NAME?</v>
      </c>
      <c r="X5" s="61" t="str">
        <f>+X4</f>
        <v>CHL</v>
      </c>
      <c r="Y5" s="20" t="s">
        <v>13374</v>
      </c>
      <c r="Z5" s="35" t="str">
        <f t="shared" ref="Z5:Z59" si="7">+""&amp;F5&amp;" por comuna en la región "&amp;J5&amp;" de acuerdo a los datos publicados por el "&amp;AL5&amp;" de Chile para el "&amp;O5&amp;"."</f>
        <v>Casos de violencia general por comuna en la región Tarapacá de acuerdo a los datos publicados por el Centro de Estudios y Análisis del Delito de Chile para el Año 2020.</v>
      </c>
      <c r="AA5" s="64">
        <f t="shared" ref="AA5:AF5" si="8">+AA4</f>
        <v>44357</v>
      </c>
      <c r="AB5" s="61" t="str">
        <f t="shared" si="8"/>
        <v>Español</v>
      </c>
      <c r="AC5" s="61" t="str">
        <f t="shared" si="8"/>
        <v>Paula</v>
      </c>
      <c r="AD5" s="61" t="str">
        <f t="shared" si="8"/>
        <v>No Aplica</v>
      </c>
      <c r="AE5" s="61" t="str">
        <f t="shared" si="8"/>
        <v>No Aplica</v>
      </c>
      <c r="AF5" s="61" t="str">
        <f t="shared" si="8"/>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3"/>
        <v>GR 03|FILT:Región| MUES:Periodo|Casos de violencia general|Año 2020|</v>
      </c>
      <c r="B6" s="71" t="str">
        <f>"https://analytics.zoho.com/open-view/2395394000006498596"</f>
        <v>https://analytics.zoho.com/open-view/2395394000006498596</v>
      </c>
      <c r="C6" s="44">
        <v>16</v>
      </c>
      <c r="D6" s="45" t="s">
        <v>13380</v>
      </c>
      <c r="E6" s="50" t="s">
        <v>754</v>
      </c>
      <c r="F6" s="46" t="s">
        <v>13859</v>
      </c>
      <c r="G6" s="39" t="s">
        <v>10449</v>
      </c>
      <c r="H6" s="46"/>
      <c r="I6" s="37"/>
      <c r="J6" s="40" t="s">
        <v>795</v>
      </c>
      <c r="K6" s="53"/>
      <c r="L6" s="53"/>
      <c r="M6" s="36" t="str">
        <f t="shared" si="0"/>
        <v>Casos de violencia hacia la mujer según Encuesta Nacional de Violencia Intrafamiliar en Tarapacá, para el año 2020.</v>
      </c>
      <c r="N6" s="20" t="str">
        <f t="shared" si="1"/>
        <v>Tarapacá</v>
      </c>
      <c r="O6" s="20" t="s">
        <v>8309</v>
      </c>
      <c r="P6" s="20" t="str">
        <f t="shared" ref="P6:P59" si="9">+P5</f>
        <v>Casos</v>
      </c>
      <c r="Q6" s="28">
        <f>+IF($E6="PRODUCTO",VLOOKUP(J6,#REF!,9,0)&amp;"000",IF($E6="CATEGORÍA",VLOOKUP(J6,#REF!,7,0),$Q$1))</f>
        <v>270103001</v>
      </c>
      <c r="R6" s="20" t="str">
        <f t="shared" ref="R6:R25" si="10">R5</f>
        <v>casos</v>
      </c>
      <c r="S6" s="35" t="str">
        <f>+F6&amp;" por región a escala nacional "&amp;J6&amp;" según "&amp;H6</f>
        <v xml:space="preserve">Casos de violencia general por región a escala nacional Tarapacá según </v>
      </c>
      <c r="T6" s="67" t="str">
        <f t="shared" si="5"/>
        <v xml:space="preserve">Casos de violencia general por región a escala nacional Tarapacá según </v>
      </c>
      <c r="U6" s="68" t="str">
        <f t="shared" si="6"/>
        <v>Región: Tarapacá</v>
      </c>
      <c r="V6" s="35" t="s">
        <v>13841</v>
      </c>
      <c r="W6" s="21" t="str">
        <f t="shared" ref="W6:W9" si="11">HYPERLINK(B6,B6)</f>
        <v>https://analytics.zoho.com/open-view/2395394000006498596</v>
      </c>
      <c r="X6" s="61" t="str">
        <f t="shared" ref="X6:X9" si="12">+X5</f>
        <v>CHL</v>
      </c>
      <c r="Y6" s="20" t="s">
        <v>13374</v>
      </c>
      <c r="Z6" s="35" t="str">
        <f t="shared" si="7"/>
        <v>Casos de violencia general por comuna en la región Tarapacá de acuerdo a los datos publicados por el Centro de Estudios y Análisis del Delito de Chile para el Año 2020.</v>
      </c>
      <c r="AA6" s="64">
        <f t="shared" ref="AA6:AF6" si="13">+AA5</f>
        <v>44357</v>
      </c>
      <c r="AB6" s="61" t="str">
        <f t="shared" si="13"/>
        <v>Español</v>
      </c>
      <c r="AC6" s="61" t="str">
        <f t="shared" si="13"/>
        <v>Paula</v>
      </c>
      <c r="AD6" s="61" t="str">
        <f t="shared" si="13"/>
        <v>No Aplica</v>
      </c>
      <c r="AE6" s="61" t="str">
        <f t="shared" si="13"/>
        <v>No Aplica</v>
      </c>
      <c r="AF6" s="61" t="str">
        <f t="shared" si="13"/>
        <v>No Aplica</v>
      </c>
      <c r="AG6" s="65">
        <f>+VLOOKUP($P6,Parametros[[nombre]:[Columna1]],5,0)</f>
        <v>11</v>
      </c>
      <c r="AH6" s="65">
        <f t="shared" ref="AH6:AH9" si="14">AH5</f>
        <v>1</v>
      </c>
      <c r="AI6" s="65">
        <f>+VLOOKUP($N6,Territorio[[nombre]:[Columna1]],7,0)</f>
        <v>252</v>
      </c>
      <c r="AJ6" s="65">
        <f>+VLOOKUP(O6,Temporalidad[[nombre]:[Columna1]],7,0)</f>
        <v>31</v>
      </c>
      <c r="AK6" s="65">
        <f>+VLOOKUP(LEFT($D6,2),Tipo_Gráfico[[id2]:[Tipo Gráfico]],3,0)</f>
        <v>1</v>
      </c>
      <c r="AL6" s="35" t="str">
        <f t="shared" ref="AL6:AL14" si="15">AL5</f>
        <v>Centro de Estudios y Análisis del Delito</v>
      </c>
      <c r="AM6" s="61" t="str">
        <f t="shared" ref="AM6:AM9" si="16">+AM5</f>
        <v>No Aplica</v>
      </c>
      <c r="AN6" s="61" t="str">
        <f t="shared" ref="AN6:AN9" si="17">+AN5</f>
        <v>No Aplica</v>
      </c>
      <c r="AO6" s="61" t="str">
        <f t="shared" ref="AO6:AO9" si="18">+AO5</f>
        <v>No Aplica</v>
      </c>
      <c r="AP6" s="66">
        <f>VLOOKUP($AC6,Responsables[],3,0)</f>
        <v>7</v>
      </c>
      <c r="AQ6" s="66">
        <f>VLOOKUP($R6,unidad_medida[[#All],[nombre]:[Columna1]],5,0)</f>
        <v>73</v>
      </c>
    </row>
    <row r="7" spans="1:43" ht="45" x14ac:dyDescent="0.25">
      <c r="A7" s="52" t="str">
        <f t="shared" si="3"/>
        <v>GR 04|FILT:Región| MUES:Tipo de Violencia|Casos de violencia general|Año 2020|</v>
      </c>
      <c r="B7" s="71" t="str">
        <f>"https://analytics.zoho.com/open-view/2395394000006498814"</f>
        <v>https://analytics.zoho.com/open-view/2395394000006498814</v>
      </c>
      <c r="C7" s="44">
        <v>16</v>
      </c>
      <c r="D7" s="42" t="s">
        <v>13381</v>
      </c>
      <c r="E7" s="50" t="s">
        <v>754</v>
      </c>
      <c r="F7" s="46" t="s">
        <v>13859</v>
      </c>
      <c r="G7" s="39" t="s">
        <v>13824</v>
      </c>
      <c r="H7" s="39"/>
      <c r="I7" s="37"/>
      <c r="J7" s="40" t="s">
        <v>795</v>
      </c>
      <c r="K7" s="53"/>
      <c r="L7" s="53"/>
      <c r="M7" s="36" t="str">
        <f t="shared" si="0"/>
        <v>Casos de violencia hacia la mujer según Encuesta Nacional de Violencia Intrafamiliar en Tarapacá, para el año 2020.</v>
      </c>
      <c r="N7" s="20" t="str">
        <f t="shared" si="1"/>
        <v>Tarapacá</v>
      </c>
      <c r="O7" s="20" t="s">
        <v>8309</v>
      </c>
      <c r="P7" s="20" t="str">
        <f t="shared" si="9"/>
        <v>Casos</v>
      </c>
      <c r="Q7" s="28">
        <f>+IF($E7="PRODUCTO",VLOOKUP(J7,#REF!,9,0)&amp;"000",IF($E7="CATEGORÍA",VLOOKUP(J7,#REF!,7,0),$Q$1))</f>
        <v>270103001</v>
      </c>
      <c r="R7" s="20" t="str">
        <f t="shared" si="10"/>
        <v>casos</v>
      </c>
      <c r="S7" s="35" t="str">
        <f>+F7&amp;" por región a escala nacional "&amp;J7&amp;" según "&amp;H7</f>
        <v xml:space="preserve">Casos de violencia general por región a escala nacional Tarapacá según </v>
      </c>
      <c r="T7" s="67" t="str">
        <f t="shared" si="5"/>
        <v xml:space="preserve">Casos de violencia general por región a escala nacional Tarapacá según </v>
      </c>
      <c r="U7" s="68" t="str">
        <f t="shared" si="6"/>
        <v>Región: Tarapacá</v>
      </c>
      <c r="V7" s="35" t="s">
        <v>13841</v>
      </c>
      <c r="W7" s="21" t="str">
        <f t="shared" si="11"/>
        <v>https://analytics.zoho.com/open-view/2395394000006498814</v>
      </c>
      <c r="X7" s="61" t="str">
        <f t="shared" si="12"/>
        <v>CHL</v>
      </c>
      <c r="Y7" s="20" t="s">
        <v>13790</v>
      </c>
      <c r="Z7" s="35" t="str">
        <f t="shared" si="7"/>
        <v>Casos de violencia general por comuna en la región Tarapacá de acuerdo a los datos publicados por el Centro de Estudios y Análisis del Delito de Chile para el Año 2020.</v>
      </c>
      <c r="AA7" s="64">
        <f t="shared" ref="AA7:AF7" si="19">+AA6</f>
        <v>44357</v>
      </c>
      <c r="AB7" s="61" t="str">
        <f t="shared" si="19"/>
        <v>Español</v>
      </c>
      <c r="AC7" s="61" t="str">
        <f t="shared" si="19"/>
        <v>Paula</v>
      </c>
      <c r="AD7" s="61" t="str">
        <f t="shared" si="19"/>
        <v>No Aplica</v>
      </c>
      <c r="AE7" s="61" t="str">
        <f t="shared" si="19"/>
        <v>No Aplica</v>
      </c>
      <c r="AF7" s="61" t="str">
        <f t="shared" si="19"/>
        <v>No Aplica</v>
      </c>
      <c r="AG7" s="65">
        <f>+VLOOKUP($P7,Parametros[[nombre]:[Columna1]],5,0)</f>
        <v>11</v>
      </c>
      <c r="AH7" s="65">
        <f t="shared" si="14"/>
        <v>1</v>
      </c>
      <c r="AI7" s="65">
        <f>+VLOOKUP($N7,Territorio[[nombre]:[Columna1]],7,0)</f>
        <v>252</v>
      </c>
      <c r="AJ7" s="65">
        <f>+VLOOKUP(O7,Temporalidad[[nombre]:[Columna1]],7,0)</f>
        <v>31</v>
      </c>
      <c r="AK7" s="65">
        <f>+VLOOKUP(LEFT($D7,2),Tipo_Gráfico[[id2]:[Tipo Gráfico]],3,0)</f>
        <v>1</v>
      </c>
      <c r="AL7" s="35" t="str">
        <f t="shared" si="15"/>
        <v>Centro de Estudios y Análisis del Delito</v>
      </c>
      <c r="AM7" s="61" t="str">
        <f t="shared" si="16"/>
        <v>No Aplica</v>
      </c>
      <c r="AN7" s="61" t="str">
        <f t="shared" si="17"/>
        <v>No Aplica</v>
      </c>
      <c r="AO7" s="61" t="str">
        <f t="shared" si="18"/>
        <v>No Aplica</v>
      </c>
      <c r="AP7" s="66">
        <f>VLOOKUP($AC7,Responsables[],3,0)</f>
        <v>7</v>
      </c>
      <c r="AQ7" s="66">
        <f>VLOOKUP($R7,unidad_medida[[#All],[nombre]:[Columna1]],5,0)</f>
        <v>73</v>
      </c>
    </row>
    <row r="8" spans="1:43" ht="45" x14ac:dyDescent="0.25">
      <c r="A8" s="52" t="str">
        <f t="shared" si="3"/>
        <v>GR 05|FILT:Comuna| MUES:Prevalencia|Casos de violencia general|Año 2020|</v>
      </c>
      <c r="B8" s="71" t="str">
        <f>"https://analytics.zoho.com/open-view/2395394000006636284"</f>
        <v>https://analytics.zoho.com/open-view/2395394000006636284</v>
      </c>
      <c r="C8" s="38">
        <v>244</v>
      </c>
      <c r="D8" s="45" t="s">
        <v>13382</v>
      </c>
      <c r="E8" s="50" t="s">
        <v>1061</v>
      </c>
      <c r="F8" s="46" t="s">
        <v>13859</v>
      </c>
      <c r="G8" s="39" t="s">
        <v>13761</v>
      </c>
      <c r="H8" s="46"/>
      <c r="I8" s="37"/>
      <c r="J8" s="40" t="s">
        <v>1059</v>
      </c>
      <c r="K8" s="53"/>
      <c r="L8" s="53"/>
      <c r="M8" s="36" t="str">
        <f t="shared" si="0"/>
        <v>Casos de violencia hacia la mujer según Encuesta Nacional de Violencia Intrafamiliar en Iquique, para el año 2020.</v>
      </c>
      <c r="N8" s="20" t="str">
        <f t="shared" si="1"/>
        <v>Iquique</v>
      </c>
      <c r="O8" s="20" t="s">
        <v>8309</v>
      </c>
      <c r="P8" s="20" t="str">
        <f t="shared" si="9"/>
        <v>Casos</v>
      </c>
      <c r="Q8" s="28">
        <f>+IF($E8="PRODUCTO",VLOOKUP(J8,#REF!,9,0)&amp;"000",IF($E8="CATEGORÍA",VLOOKUP(J8,#REF!,7,0),$Q$1))</f>
        <v>270103001</v>
      </c>
      <c r="R8" s="20" t="str">
        <f t="shared" si="10"/>
        <v>casos</v>
      </c>
      <c r="S8" s="35" t="str">
        <f>+F8&amp;" en Chile por región "&amp;" según "&amp;H8</f>
        <v xml:space="preserve">Casos de violencia general en Chile por región  según </v>
      </c>
      <c r="T8" s="67" t="str">
        <f t="shared" si="5"/>
        <v xml:space="preserve">Casos de violencia general en Chile por región  según </v>
      </c>
      <c r="U8" s="68" t="str">
        <f t="shared" si="6"/>
        <v>Comuna: Iquique</v>
      </c>
      <c r="V8" s="35" t="s">
        <v>13841</v>
      </c>
      <c r="W8" s="21" t="str">
        <f t="shared" si="11"/>
        <v>https://analytics.zoho.com/open-view/2395394000006636284</v>
      </c>
      <c r="X8" s="61" t="str">
        <f t="shared" si="12"/>
        <v>CHL</v>
      </c>
      <c r="Y8" s="20" t="s">
        <v>13790</v>
      </c>
      <c r="Z8" s="35" t="str">
        <f t="shared" si="7"/>
        <v>Casos de violencia general por comuna en la región Iquique de acuerdo a los datos publicados por el Centro de Estudios y Análisis del Delito de Chile para el Año 2020.</v>
      </c>
      <c r="AA8" s="64">
        <f t="shared" ref="AA8:AF8" si="20">+AA7</f>
        <v>44357</v>
      </c>
      <c r="AB8" s="61" t="str">
        <f t="shared" si="20"/>
        <v>Español</v>
      </c>
      <c r="AC8" s="61" t="str">
        <f t="shared" si="20"/>
        <v>Paula</v>
      </c>
      <c r="AD8" s="61" t="str">
        <f t="shared" si="20"/>
        <v>No Aplica</v>
      </c>
      <c r="AE8" s="61" t="str">
        <f t="shared" si="20"/>
        <v>No Aplica</v>
      </c>
      <c r="AF8" s="61" t="str">
        <f t="shared" si="20"/>
        <v>No Aplica</v>
      </c>
      <c r="AG8" s="65">
        <f>+VLOOKUP($P8,Parametros[[nombre]:[Columna1]],5,0)</f>
        <v>11</v>
      </c>
      <c r="AH8" s="65">
        <f t="shared" si="14"/>
        <v>1</v>
      </c>
      <c r="AI8" s="65">
        <f>+VLOOKUP($N8,Territorio[[nombre]:[Columna1]],7,0)</f>
        <v>343</v>
      </c>
      <c r="AJ8" s="65">
        <f>+VLOOKUP(O8,Temporalidad[[nombre]:[Columna1]],7,0)</f>
        <v>31</v>
      </c>
      <c r="AK8" s="65">
        <f>+VLOOKUP(LEFT($D8,2),Tipo_Gráfico[[id2]:[Tipo Gráfico]],3,0)</f>
        <v>1</v>
      </c>
      <c r="AL8" s="35" t="str">
        <f t="shared" si="15"/>
        <v>Centro de Estudios y Análisis del Delito</v>
      </c>
      <c r="AM8" s="61" t="str">
        <f t="shared" si="16"/>
        <v>No Aplica</v>
      </c>
      <c r="AN8" s="61" t="str">
        <f t="shared" si="17"/>
        <v>No Aplica</v>
      </c>
      <c r="AO8" s="61" t="str">
        <f t="shared" si="18"/>
        <v>No Aplica</v>
      </c>
      <c r="AP8" s="66">
        <f>VLOOKUP($AC8,Responsables[],3,0)</f>
        <v>7</v>
      </c>
      <c r="AQ8" s="66">
        <f>VLOOKUP($R8,unidad_medida[[#All],[nombre]:[Columna1]],5,0)</f>
        <v>73</v>
      </c>
    </row>
    <row r="9" spans="1:43" ht="45" x14ac:dyDescent="0.25">
      <c r="A9" s="52" t="str">
        <f t="shared" si="3"/>
        <v>GR 06|FILT:Comuna| MUES:Periodo|Casos de violencia general|Año 2020|</v>
      </c>
      <c r="B9" s="71" t="str">
        <f>"https://analytics.zoho.com/open-view/2395394000006636165"</f>
        <v>https://analytics.zoho.com/open-view/2395394000006636165</v>
      </c>
      <c r="C9" s="38">
        <v>244</v>
      </c>
      <c r="D9" s="42" t="s">
        <v>13383</v>
      </c>
      <c r="E9" s="50" t="s">
        <v>1061</v>
      </c>
      <c r="F9" s="46" t="s">
        <v>13859</v>
      </c>
      <c r="G9" s="39" t="s">
        <v>10449</v>
      </c>
      <c r="H9" s="39"/>
      <c r="I9" s="37"/>
      <c r="J9" s="40" t="s">
        <v>1059</v>
      </c>
      <c r="K9" s="53"/>
      <c r="L9" s="53"/>
      <c r="M9" s="36" t="str">
        <f t="shared" si="0"/>
        <v>Casos de violencia hacia la mujer según Encuesta Nacional de Violencia Intrafamiliar en Iquique, para el año 2020.</v>
      </c>
      <c r="N9" s="20" t="str">
        <f t="shared" si="1"/>
        <v>Iquique</v>
      </c>
      <c r="O9" s="20" t="s">
        <v>8309</v>
      </c>
      <c r="P9" s="20" t="str">
        <f t="shared" si="9"/>
        <v>Casos</v>
      </c>
      <c r="Q9" s="28">
        <f>+IF($E9="PRODUCTO",VLOOKUP(J9,#REF!,9,0)&amp;"000",IF($E9="CATEGORÍA",VLOOKUP(J9,#REF!,7,0),$Q$1))</f>
        <v>270103001</v>
      </c>
      <c r="R9" s="20" t="str">
        <f t="shared" si="10"/>
        <v>casos</v>
      </c>
      <c r="S9" s="35" t="str">
        <f>+F9&amp;" en Chile por región "&amp;" según "&amp;H9</f>
        <v xml:space="preserve">Casos de violencia general en Chile por región  según </v>
      </c>
      <c r="T9" s="67" t="str">
        <f t="shared" si="5"/>
        <v xml:space="preserve">Casos de violencia general en Chile por región  según </v>
      </c>
      <c r="U9" s="68" t="str">
        <f t="shared" si="6"/>
        <v>Comuna: Iquique</v>
      </c>
      <c r="V9" s="35" t="s">
        <v>13841</v>
      </c>
      <c r="W9" s="21" t="str">
        <f t="shared" si="11"/>
        <v>https://analytics.zoho.com/open-view/2395394000006636165</v>
      </c>
      <c r="X9" s="61" t="str">
        <f t="shared" si="12"/>
        <v>CHL</v>
      </c>
      <c r="Y9" s="20" t="s">
        <v>10689</v>
      </c>
      <c r="Z9" s="35" t="str">
        <f t="shared" si="7"/>
        <v>Casos de violencia general por comuna en la región Iquique de acuerdo a los datos publicados por el Centro de Estudios y Análisis del Delito de Chile para el Año 2020.</v>
      </c>
      <c r="AA9" s="64">
        <f t="shared" ref="AA9:AF9" si="21">+AA8</f>
        <v>44357</v>
      </c>
      <c r="AB9" s="61" t="str">
        <f t="shared" si="21"/>
        <v>Español</v>
      </c>
      <c r="AC9" s="61" t="str">
        <f t="shared" si="21"/>
        <v>Paula</v>
      </c>
      <c r="AD9" s="61" t="str">
        <f t="shared" si="21"/>
        <v>No Aplica</v>
      </c>
      <c r="AE9" s="61" t="str">
        <f t="shared" si="21"/>
        <v>No Aplica</v>
      </c>
      <c r="AF9" s="61" t="str">
        <f t="shared" si="21"/>
        <v>No Aplica</v>
      </c>
      <c r="AG9" s="65">
        <f>+VLOOKUP($P9,Parametros[[nombre]:[Columna1]],5,0)</f>
        <v>11</v>
      </c>
      <c r="AH9" s="65">
        <f t="shared" si="14"/>
        <v>1</v>
      </c>
      <c r="AI9" s="65">
        <f>+VLOOKUP($N9,Territorio[[nombre]:[Columna1]],7,0)</f>
        <v>343</v>
      </c>
      <c r="AJ9" s="65">
        <f>+VLOOKUP(O9,Temporalidad[[nombre]:[Columna1]],7,0)</f>
        <v>31</v>
      </c>
      <c r="AK9" s="65">
        <f>+VLOOKUP(LEFT($D9,2),Tipo_Gráfico[[id2]:[Tipo Gráfico]],3,0)</f>
        <v>1</v>
      </c>
      <c r="AL9" s="35" t="str">
        <f t="shared" si="15"/>
        <v>Centro de Estudios y Análisis del Delito</v>
      </c>
      <c r="AM9" s="61" t="str">
        <f t="shared" si="16"/>
        <v>No Aplica</v>
      </c>
      <c r="AN9" s="61" t="str">
        <f t="shared" si="17"/>
        <v>No Aplica</v>
      </c>
      <c r="AO9" s="61" t="str">
        <f t="shared" si="18"/>
        <v>No Aplica</v>
      </c>
      <c r="AP9" s="66">
        <f>VLOOKUP($AC9,Responsables[],3,0)</f>
        <v>7</v>
      </c>
      <c r="AQ9" s="66">
        <f>VLOOKUP($R9,unidad_medida[[#All],[nombre]:[Columna1]],5,0)</f>
        <v>73</v>
      </c>
    </row>
    <row r="10" spans="1:43" ht="45" x14ac:dyDescent="0.25">
      <c r="A10" s="52" t="str">
        <f t="shared" si="3"/>
        <v>GR 07|FILT:Comuna| MUES:Tipo de Violencia|Casos de violencia general|Año 2020|</v>
      </c>
      <c r="B10" s="71" t="e">
        <f ca="1">"https://analytics.zoho.com/open-view/2395394000006636567?ZOHO_CRITERIA=%22Femicidios%22.%22Codreg%22%3D"&amp;Estructura!$B$1</f>
        <v>#NAME?</v>
      </c>
      <c r="C10" s="38">
        <v>244</v>
      </c>
      <c r="D10" s="45" t="s">
        <v>13384</v>
      </c>
      <c r="E10" s="50" t="s">
        <v>1061</v>
      </c>
      <c r="F10" s="46" t="s">
        <v>13859</v>
      </c>
      <c r="G10" s="39" t="s">
        <v>13824</v>
      </c>
      <c r="H10" s="46"/>
      <c r="I10" s="37"/>
      <c r="J10" s="40" t="s">
        <v>1059</v>
      </c>
      <c r="K10" s="53"/>
      <c r="L10" s="53"/>
      <c r="M10" s="36" t="str">
        <f t="shared" si="0"/>
        <v>Casos de violencia hacia la mujer según Encuesta Nacional de Violencia Intrafamiliar en Iquique, para el año 2020.</v>
      </c>
      <c r="N10" s="20" t="str">
        <f t="shared" si="1"/>
        <v>Iquique</v>
      </c>
      <c r="O10" s="20" t="s">
        <v>8309</v>
      </c>
      <c r="P10" s="20" t="str">
        <f t="shared" si="9"/>
        <v>Casos</v>
      </c>
      <c r="Q10" s="28">
        <f>+IF($E10="PRODUCTO",VLOOKUP(J10,#REF!,9,0)&amp;"000",IF($E10="CATEGORÍA",VLOOKUP(J10,#REF!,7,0),$Q$1))</f>
        <v>270103001</v>
      </c>
      <c r="R10" s="20" t="str">
        <f t="shared" si="10"/>
        <v>casos</v>
      </c>
      <c r="S10" s="35" t="str">
        <f t="shared" si="4"/>
        <v xml:space="preserve">Casos de violencia general por comuna para la región de Iquique según </v>
      </c>
      <c r="T10" s="67" t="str">
        <f t="shared" si="5"/>
        <v xml:space="preserve">Casos de violencia general por comuna para la región de Iquique según </v>
      </c>
      <c r="U10" s="68" t="str">
        <f t="shared" si="6"/>
        <v>Comuna: Iquique</v>
      </c>
      <c r="V10" s="35" t="s">
        <v>13841</v>
      </c>
      <c r="W10" s="21" t="e">
        <f t="shared" ref="W10:W11" ca="1" si="22">HYPERLINK(B10,B10)</f>
        <v>#NAME?</v>
      </c>
      <c r="X10" s="61" t="str">
        <f t="shared" ref="X10:X59" si="23">+X9</f>
        <v>CHL</v>
      </c>
      <c r="Y10" s="20" t="s">
        <v>10689</v>
      </c>
      <c r="Z10" s="35" t="str">
        <f t="shared" si="7"/>
        <v>Casos de violencia general por comuna en la región Iquique de acuerdo a los datos publicados por el Centro de Estudios y Análisis del Delito de Chile para el Año 2020.</v>
      </c>
      <c r="AA10" s="64">
        <f t="shared" ref="AA10:AF10" si="24">+AA9</f>
        <v>44357</v>
      </c>
      <c r="AB10" s="61" t="str">
        <f t="shared" si="24"/>
        <v>Español</v>
      </c>
      <c r="AC10" s="61" t="str">
        <f t="shared" si="24"/>
        <v>Paula</v>
      </c>
      <c r="AD10" s="61" t="str">
        <f t="shared" si="24"/>
        <v>No Aplica</v>
      </c>
      <c r="AE10" s="61" t="str">
        <f t="shared" si="24"/>
        <v>No Aplica</v>
      </c>
      <c r="AF10" s="61" t="str">
        <f t="shared" si="24"/>
        <v>No Aplica</v>
      </c>
      <c r="AG10" s="65">
        <f>+VLOOKUP($P10,Parametros[[nombre]:[Columna1]],5,0)</f>
        <v>11</v>
      </c>
      <c r="AH10" s="65">
        <f t="shared" ref="AH10:AH59" si="25">AH9</f>
        <v>1</v>
      </c>
      <c r="AI10" s="65">
        <f>+VLOOKUP($N10,Territorio[[nombre]:[Columna1]],7,0)</f>
        <v>343</v>
      </c>
      <c r="AJ10" s="65">
        <f>+VLOOKUP(O10,Temporalidad[[nombre]:[Columna1]],7,0)</f>
        <v>31</v>
      </c>
      <c r="AK10" s="65">
        <f>+VLOOKUP(LEFT($D10,2),Tipo_Gráfico[[id2]:[Tipo Gráfico]],3,0)</f>
        <v>1</v>
      </c>
      <c r="AL10" s="35" t="str">
        <f t="shared" si="15"/>
        <v>Centro de Estudios y Análisis del Delito</v>
      </c>
      <c r="AM10" s="61" t="str">
        <f t="shared" ref="AM10:AM59" si="26">+AM9</f>
        <v>No Aplica</v>
      </c>
      <c r="AN10" s="61" t="str">
        <f t="shared" ref="AN10:AN59" si="27">+AN9</f>
        <v>No Aplica</v>
      </c>
      <c r="AO10" s="61" t="str">
        <f t="shared" ref="AO10:AO59" si="28">+AO9</f>
        <v>No Aplica</v>
      </c>
      <c r="AP10" s="66">
        <f>VLOOKUP($AC10,Responsables[],3,0)</f>
        <v>7</v>
      </c>
      <c r="AQ10" s="66">
        <f>VLOOKUP($R10,unidad_medida[[#All],[nombre]:[Columna1]],5,0)</f>
        <v>73</v>
      </c>
    </row>
    <row r="11" spans="1:43" ht="45" x14ac:dyDescent="0.25">
      <c r="A11" s="52" t="str">
        <f t="shared" si="3"/>
        <v>GR 08|FILT:Prevalencia| MUES:Región|Casos de violencia general|Año 2020|</v>
      </c>
      <c r="B11" s="71" t="e">
        <f ca="1">"https://analytics.zoho.com/open-view/2395394000006709890?ZOHO_CRITERIA=%22Femicidios%22.%22Codreg%22%3D"&amp;Estructura!$B$1</f>
        <v>#NAME?</v>
      </c>
      <c r="C11" s="38">
        <v>7</v>
      </c>
      <c r="D11" s="45" t="s">
        <v>13385</v>
      </c>
      <c r="E11" s="50" t="s">
        <v>13761</v>
      </c>
      <c r="F11" s="46" t="s">
        <v>13859</v>
      </c>
      <c r="G11" s="39" t="s">
        <v>754</v>
      </c>
      <c r="H11" s="39"/>
      <c r="I11" s="37"/>
      <c r="J11" s="40" t="s">
        <v>13769</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1"/>
        <v>Chile</v>
      </c>
      <c r="O11" s="20" t="s">
        <v>8309</v>
      </c>
      <c r="P11" s="20" t="str">
        <f t="shared" si="9"/>
        <v>Casos</v>
      </c>
      <c r="Q11" s="28">
        <f>+IF($E11="PRODUCTO",VLOOKUP(J11,#REF!,9,0)&amp;"000",IF($E11="CATEGORÍA",VLOOKUP(J11,#REF!,7,0),$Q$1))</f>
        <v>270103001</v>
      </c>
      <c r="R11" s="20" t="str">
        <f t="shared" si="10"/>
        <v>casos</v>
      </c>
      <c r="S11" s="35" t="str">
        <f t="shared" si="4"/>
        <v xml:space="preserve">Casos de violencia general por comuna para la región de Prevalencia Violencia Psicológica General Año según </v>
      </c>
      <c r="T11" s="67" t="str">
        <f t="shared" si="5"/>
        <v xml:space="preserve">Casos de violencia general por comuna para la región de Prevalencia Violencia Psicológica General Año según </v>
      </c>
      <c r="U11" s="68" t="str">
        <f t="shared" si="6"/>
        <v>Prevalencia: Prevalencia Violencia Psicológica General Año</v>
      </c>
      <c r="V11" s="35" t="s">
        <v>13841</v>
      </c>
      <c r="W11" s="21" t="e">
        <f t="shared" ca="1" si="22"/>
        <v>#NAME?</v>
      </c>
      <c r="X11" s="61" t="str">
        <f t="shared" si="23"/>
        <v>CHL</v>
      </c>
      <c r="Y11" s="20" t="s">
        <v>10689</v>
      </c>
      <c r="Z11" s="35" t="str">
        <f t="shared" si="7"/>
        <v>Casos de violencia general por comuna en la región Prevalencia Violencia Psicológica General Año de acuerdo a los datos publicados por el Centro de Estudios y Análisis del Delito de Chile para el Año 2020.</v>
      </c>
      <c r="AA11" s="64">
        <f t="shared" ref="AA11:AF14" si="29">+AA10</f>
        <v>44357</v>
      </c>
      <c r="AB11" s="61" t="str">
        <f t="shared" si="29"/>
        <v>Español</v>
      </c>
      <c r="AC11" s="61" t="str">
        <f t="shared" si="29"/>
        <v>Paula</v>
      </c>
      <c r="AD11" s="61" t="str">
        <f t="shared" si="29"/>
        <v>No Aplica</v>
      </c>
      <c r="AE11" s="61" t="str">
        <f t="shared" si="29"/>
        <v>No Aplica</v>
      </c>
      <c r="AF11" s="61" t="str">
        <f t="shared" si="29"/>
        <v>No Aplica</v>
      </c>
      <c r="AG11" s="65">
        <f>+VLOOKUP($P11,Parametros[[nombre]:[Columna1]],5,0)</f>
        <v>11</v>
      </c>
      <c r="AH11" s="65">
        <f t="shared" si="25"/>
        <v>1</v>
      </c>
      <c r="AI11" s="65">
        <f>+VLOOKUP($N11,Territorio[[nombre]:[Columna1]],7,0)</f>
        <v>38</v>
      </c>
      <c r="AJ11" s="65">
        <f>+VLOOKUP(O11,Temporalidad[[nombre]:[Columna1]],7,0)</f>
        <v>31</v>
      </c>
      <c r="AK11" s="65">
        <f>+VLOOKUP(LEFT($D11,2),Tipo_Gráfico[[id2]:[Tipo Gráfico]],3,0)</f>
        <v>1</v>
      </c>
      <c r="AL11" s="35" t="str">
        <f t="shared" si="15"/>
        <v>Centro de Estudios y Análisis del Delito</v>
      </c>
      <c r="AM11" s="61" t="str">
        <f t="shared" si="26"/>
        <v>No Aplica</v>
      </c>
      <c r="AN11" s="61" t="str">
        <f t="shared" si="27"/>
        <v>No Aplica</v>
      </c>
      <c r="AO11" s="61" t="str">
        <f t="shared" si="28"/>
        <v>No Aplica</v>
      </c>
      <c r="AP11" s="66">
        <f>VLOOKUP($AC11,Responsables[],3,0)</f>
        <v>7</v>
      </c>
      <c r="AQ11" s="66">
        <f>VLOOKUP($R11,unidad_medida[[#All],[nombre]:[Columna1]],5,0)</f>
        <v>73</v>
      </c>
    </row>
    <row r="12" spans="1:43" ht="45" x14ac:dyDescent="0.25">
      <c r="A12" s="52" t="str">
        <f t="shared" si="3"/>
        <v>GR 09|FILT:Prevalencia| MUES:Comuna|Casos de violencia general|Año 2020|</v>
      </c>
      <c r="B12" s="71" t="e">
        <f ca="1">"https://analytics.zoho.com/open-view/2395394000006713064?ZOHO_CRITERIA=%22Femicidios%22.%22Codreg%22%3D"&amp;Estructura!$B$1</f>
        <v>#NAME?</v>
      </c>
      <c r="C12" s="38">
        <v>7</v>
      </c>
      <c r="D12" s="45" t="s">
        <v>13386</v>
      </c>
      <c r="E12" s="50" t="s">
        <v>13761</v>
      </c>
      <c r="F12" s="46" t="s">
        <v>13859</v>
      </c>
      <c r="G12" s="39" t="s">
        <v>1061</v>
      </c>
      <c r="H12" s="46"/>
      <c r="I12" s="37"/>
      <c r="J12" s="40" t="s">
        <v>13769</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1"/>
        <v>Chile</v>
      </c>
      <c r="O12" s="20" t="s">
        <v>8309</v>
      </c>
      <c r="P12" s="20" t="str">
        <f t="shared" si="9"/>
        <v>Casos</v>
      </c>
      <c r="Q12" s="28">
        <f>+IF($E12="PRODUCTO",VLOOKUP(J12,#REF!,9,0)&amp;"000",IF($E12="CATEGORÍA",VLOOKUP(J12,#REF!,7,0),$Q$1))</f>
        <v>270103001</v>
      </c>
      <c r="R12" s="20" t="str">
        <f t="shared" si="10"/>
        <v>casos</v>
      </c>
      <c r="S12" s="35" t="str">
        <f>+F12&amp;" del número de femicidios en la región de "&amp;J12&amp;" según "&amp;H12</f>
        <v xml:space="preserve">Casos de violencia general del número de femicidios en la región de Prevalencia Violencia Psicológica General Año según </v>
      </c>
      <c r="T12" s="67" t="str">
        <f t="shared" si="5"/>
        <v xml:space="preserve">Casos de violencia general del número de femicidios en la región de Prevalencia Violencia Psicológica General Año según </v>
      </c>
      <c r="U12" s="68" t="str">
        <f t="shared" si="6"/>
        <v>Prevalencia: Prevalencia Violencia Psicológica General Año</v>
      </c>
      <c r="V12" s="35" t="s">
        <v>13841</v>
      </c>
      <c r="W12" s="21" t="e">
        <f t="shared" ref="W12:W13" ca="1" si="30">HYPERLINK(B12,B12)</f>
        <v>#NAME?</v>
      </c>
      <c r="X12" s="61" t="str">
        <f t="shared" si="23"/>
        <v>CHL</v>
      </c>
      <c r="Y12" s="20" t="s">
        <v>10689</v>
      </c>
      <c r="Z12" s="35" t="str">
        <f t="shared" si="7"/>
        <v>Casos de violencia general por comuna en la región Prevalencia Violencia Psicológica General Año de acuerdo a los datos publicados por el Centro de Estudios y Análisis del Delito de Chile para el Año 2020.</v>
      </c>
      <c r="AA12" s="64">
        <f t="shared" si="29"/>
        <v>44357</v>
      </c>
      <c r="AB12" s="61" t="str">
        <f t="shared" si="29"/>
        <v>Español</v>
      </c>
      <c r="AC12" s="61" t="str">
        <f t="shared" si="29"/>
        <v>Paula</v>
      </c>
      <c r="AD12" s="61" t="str">
        <f t="shared" si="29"/>
        <v>No Aplica</v>
      </c>
      <c r="AE12" s="61" t="str">
        <f t="shared" si="29"/>
        <v>No Aplica</v>
      </c>
      <c r="AF12" s="61" t="str">
        <f t="shared" si="29"/>
        <v>No Aplica</v>
      </c>
      <c r="AG12" s="65">
        <f>+VLOOKUP($P12,Parametros[[nombre]:[Columna1]],5,0)</f>
        <v>11</v>
      </c>
      <c r="AH12" s="65">
        <f t="shared" si="25"/>
        <v>1</v>
      </c>
      <c r="AI12" s="65">
        <f>+VLOOKUP($N12,Territorio[[nombre]:[Columna1]],7,0)</f>
        <v>38</v>
      </c>
      <c r="AJ12" s="65">
        <f>+VLOOKUP(O12,Temporalidad[[nombre]:[Columna1]],7,0)</f>
        <v>31</v>
      </c>
      <c r="AK12" s="65">
        <f>+VLOOKUP(LEFT($D12,2),Tipo_Gráfico[[id2]:[Tipo Gráfico]],3,0)</f>
        <v>1</v>
      </c>
      <c r="AL12" s="35" t="str">
        <f t="shared" si="15"/>
        <v>Centro de Estudios y Análisis del Delito</v>
      </c>
      <c r="AM12" s="61" t="str">
        <f t="shared" si="26"/>
        <v>No Aplica</v>
      </c>
      <c r="AN12" s="61" t="str">
        <f t="shared" si="27"/>
        <v>No Aplica</v>
      </c>
      <c r="AO12" s="61" t="str">
        <f t="shared" si="28"/>
        <v>No Aplica</v>
      </c>
      <c r="AP12" s="66">
        <f>VLOOKUP($AC12,Responsables[],3,0)</f>
        <v>7</v>
      </c>
      <c r="AQ12" s="66">
        <f>VLOOKUP($R12,unidad_medida[[#All],[nombre]:[Columna1]],5,0)</f>
        <v>73</v>
      </c>
    </row>
    <row r="13" spans="1:43" ht="45" x14ac:dyDescent="0.25">
      <c r="A13" s="52" t="str">
        <f t="shared" si="3"/>
        <v>GR 10|FILT:Prevalencia| MUES:Periodo|Casos de violencia general|Año 2020|</v>
      </c>
      <c r="B13" s="71" t="e">
        <f ca="1">"https://analytics.zoho.com/open-view/2395394000006713110?ZOHO_CRITERIA=%22Femicidios%22.%22Codreg%22%3D"&amp;Estructura!$B$1</f>
        <v>#NAME?</v>
      </c>
      <c r="C13" s="38">
        <v>7</v>
      </c>
      <c r="D13" s="45" t="s">
        <v>13387</v>
      </c>
      <c r="E13" s="50" t="s">
        <v>13761</v>
      </c>
      <c r="F13" s="46" t="s">
        <v>13859</v>
      </c>
      <c r="G13" s="39" t="s">
        <v>10449</v>
      </c>
      <c r="H13" s="39"/>
      <c r="I13" s="37"/>
      <c r="J13" s="40" t="s">
        <v>13769</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1"/>
        <v>Chile</v>
      </c>
      <c r="O13" s="20" t="s">
        <v>8309</v>
      </c>
      <c r="P13" s="20" t="str">
        <f t="shared" si="9"/>
        <v>Casos</v>
      </c>
      <c r="Q13" s="28">
        <f>+IF($E13="PRODUCTO",VLOOKUP(J13,#REF!,9,0)&amp;"000",IF($E13="CATEGORÍA",VLOOKUP(J13,#REF!,7,0),$Q$1))</f>
        <v>270103001</v>
      </c>
      <c r="R13" s="20" t="str">
        <f t="shared" si="10"/>
        <v>casos</v>
      </c>
      <c r="S13" s="35" t="str">
        <f>+F13&amp;" del número de femicidios en la región de "&amp;J13&amp;" según "&amp;H13</f>
        <v xml:space="preserve">Casos de violencia general del número de femicidios en la región de Prevalencia Violencia Psicológica General Año según </v>
      </c>
      <c r="T13" s="67" t="str">
        <f t="shared" si="5"/>
        <v xml:space="preserve">Casos de violencia general del número de femicidios en la región de Prevalencia Violencia Psicológica General Año según </v>
      </c>
      <c r="U13" s="68" t="str">
        <f t="shared" si="6"/>
        <v>Prevalencia: Prevalencia Violencia Psicológica General Año</v>
      </c>
      <c r="V13" s="35" t="s">
        <v>13841</v>
      </c>
      <c r="W13" s="21" t="e">
        <f t="shared" ca="1" si="30"/>
        <v>#NAME?</v>
      </c>
      <c r="X13" s="61" t="str">
        <f t="shared" si="23"/>
        <v>CHL</v>
      </c>
      <c r="Y13" s="20" t="s">
        <v>10689</v>
      </c>
      <c r="Z13" s="35" t="str">
        <f t="shared" si="7"/>
        <v>Casos de violencia general por comuna en la región Prevalencia Violencia Psicológica General Año de acuerdo a los datos publicados por el Centro de Estudios y Análisis del Delito de Chile para el Año 2020.</v>
      </c>
      <c r="AA13" s="64">
        <f t="shared" si="29"/>
        <v>44357</v>
      </c>
      <c r="AB13" s="61" t="str">
        <f t="shared" si="29"/>
        <v>Español</v>
      </c>
      <c r="AC13" s="61" t="str">
        <f t="shared" si="29"/>
        <v>Paula</v>
      </c>
      <c r="AD13" s="61" t="str">
        <f t="shared" si="29"/>
        <v>No Aplica</v>
      </c>
      <c r="AE13" s="61" t="str">
        <f t="shared" si="29"/>
        <v>No Aplica</v>
      </c>
      <c r="AF13" s="61" t="str">
        <f t="shared" si="29"/>
        <v>No Aplica</v>
      </c>
      <c r="AG13" s="65">
        <f>+VLOOKUP($P13,Parametros[[nombre]:[Columna1]],5,0)</f>
        <v>11</v>
      </c>
      <c r="AH13" s="65">
        <f t="shared" si="25"/>
        <v>1</v>
      </c>
      <c r="AI13" s="65">
        <f>+VLOOKUP($N13,Territorio[[nombre]:[Columna1]],7,0)</f>
        <v>38</v>
      </c>
      <c r="AJ13" s="65">
        <f>+VLOOKUP(O13,Temporalidad[[nombre]:[Columna1]],7,0)</f>
        <v>31</v>
      </c>
      <c r="AK13" s="65">
        <f>+VLOOKUP(LEFT($D13,2),Tipo_Gráfico[[id2]:[Tipo Gráfico]],3,0)</f>
        <v>1</v>
      </c>
      <c r="AL13" s="35" t="str">
        <f t="shared" si="15"/>
        <v>Centro de Estudios y Análisis del Delito</v>
      </c>
      <c r="AM13" s="61" t="str">
        <f t="shared" si="26"/>
        <v>No Aplica</v>
      </c>
      <c r="AN13" s="61" t="str">
        <f t="shared" si="27"/>
        <v>No Aplica</v>
      </c>
      <c r="AO13" s="61" t="str">
        <f t="shared" si="28"/>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general|Año 2020|</v>
      </c>
      <c r="B14" s="73" t="s">
        <v>13757</v>
      </c>
      <c r="C14" s="38">
        <v>7</v>
      </c>
      <c r="D14" s="45" t="s">
        <v>13778</v>
      </c>
      <c r="E14" s="50" t="s">
        <v>13761</v>
      </c>
      <c r="F14" s="46" t="s">
        <v>13859</v>
      </c>
      <c r="G14" s="39" t="s">
        <v>13824</v>
      </c>
      <c r="H14" s="39"/>
      <c r="I14" s="41"/>
      <c r="J14" s="40" t="s">
        <v>13769</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1"/>
        <v>Chile</v>
      </c>
      <c r="O14" s="20" t="s">
        <v>8309</v>
      </c>
      <c r="P14" s="20" t="str">
        <f t="shared" si="9"/>
        <v>Casos</v>
      </c>
      <c r="Q14" s="28">
        <f>+IF($E14="PRODUCTO",VLOOKUP(J14,#REF!,9,0)&amp;"000",IF($E14="CATEGORÍA",VLOOKUP(J14,#REF!,7,0),$Q$1))</f>
        <v>270103001</v>
      </c>
      <c r="R14" s="20" t="str">
        <f t="shared" si="10"/>
        <v>casos</v>
      </c>
      <c r="S14" s="35" t="str">
        <f>+M14</f>
        <v>Casos de violencia hacia la mujer según Encuesta Nacional de Violencia Intrafamiliar por Prevalencia Violencia Psicológica General Año, para el año 2020.</v>
      </c>
      <c r="T14" s="67" t="str">
        <f t="shared" si="5"/>
        <v>Casos de violencia hacia la mujer según Encuesta Nacional de Violencia Intrafamiliar por Prevalencia Violencia Psicológica General Año, para el año 2020.</v>
      </c>
      <c r="U14" s="68" t="str">
        <f t="shared" si="6"/>
        <v>Prevalencia: Prevalencia Violencia Psicológica General Año</v>
      </c>
      <c r="V14" s="35" t="s">
        <v>13841</v>
      </c>
      <c r="W14" s="21" t="str">
        <f t="shared" ref="W14:W25" si="31">HYPERLINK(B14,B14)</f>
        <v>https://analytics.zoho.com/open-view/2395394000006706890</v>
      </c>
      <c r="X14" s="61" t="str">
        <f t="shared" si="23"/>
        <v>CHL</v>
      </c>
      <c r="Y14" s="20" t="s">
        <v>10689</v>
      </c>
      <c r="Z14" s="35" t="str">
        <f t="shared" si="7"/>
        <v>Casos de violencia general por comuna en la región Prevalencia Violencia Psicológica General Año de acuerdo a los datos publicados por el Centro de Estudios y Análisis del Delito de Chile para el Año 2020.</v>
      </c>
      <c r="AA14" s="64">
        <f t="shared" si="29"/>
        <v>44357</v>
      </c>
      <c r="AB14" s="61" t="str">
        <f t="shared" si="29"/>
        <v>Español</v>
      </c>
      <c r="AC14" s="61" t="str">
        <f t="shared" si="29"/>
        <v>Paula</v>
      </c>
      <c r="AD14" s="61" t="str">
        <f t="shared" si="29"/>
        <v>No Aplica</v>
      </c>
      <c r="AE14" s="61" t="str">
        <f t="shared" si="29"/>
        <v>No Aplica</v>
      </c>
      <c r="AF14" s="61" t="str">
        <f t="shared" si="29"/>
        <v>No Aplica</v>
      </c>
      <c r="AG14" s="65">
        <f>+VLOOKUP($P14,Parametros[[nombre]:[Columna1]],5,0)</f>
        <v>11</v>
      </c>
      <c r="AH14" s="65">
        <f t="shared" si="25"/>
        <v>1</v>
      </c>
      <c r="AI14" s="65">
        <f>+VLOOKUP($N14,Territorio[[nombre]:[Columna1]],7,0)</f>
        <v>38</v>
      </c>
      <c r="AJ14" s="65">
        <f>+VLOOKUP(O14,Temporalidad[[nombre]:[Columna1]],7,0)</f>
        <v>31</v>
      </c>
      <c r="AK14" s="65">
        <f>+VLOOKUP(LEFT($D14,2),Tipo_Gráfico[[id2]:[Tipo Gráfico]],3,0)</f>
        <v>1</v>
      </c>
      <c r="AL14" s="35" t="str">
        <f t="shared" si="15"/>
        <v>Centro de Estudios y Análisis del Delito</v>
      </c>
      <c r="AM14" s="61" t="str">
        <f t="shared" si="26"/>
        <v>No Aplica</v>
      </c>
      <c r="AN14" s="61" t="str">
        <f t="shared" si="27"/>
        <v>No Aplica</v>
      </c>
      <c r="AO14" s="61" t="str">
        <f t="shared" si="28"/>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general|Año 2020|</v>
      </c>
      <c r="B15" s="71" t="e">
        <f ca="1">"https://analytics.zoho.com/open-view/2395394000006508142?ZOHO_CRITERIA=%22Femicidios%22.%22Codreg%22%3D"&amp;Estructura!$B$1</f>
        <v>#NAME?</v>
      </c>
      <c r="C15" s="44">
        <v>2</v>
      </c>
      <c r="D15" s="45" t="s">
        <v>13779</v>
      </c>
      <c r="E15" s="50" t="s">
        <v>10449</v>
      </c>
      <c r="F15" s="46" t="s">
        <v>13859</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1"/>
        <v>Chile</v>
      </c>
      <c r="O15" s="20" t="s">
        <v>8309</v>
      </c>
      <c r="P15" s="20" t="str">
        <f t="shared" si="9"/>
        <v>Casos</v>
      </c>
      <c r="Q15" s="28">
        <f>+IF($E15="PRODUCTO",VLOOKUP(J15,#REF!,9,0)&amp;"000",IF($E15="CATEGORÍA",VLOOKUP(J15,#REF!,7,0),$Q$1))</f>
        <v>270103001</v>
      </c>
      <c r="R15" s="20" t="str">
        <f t="shared" si="10"/>
        <v>casos</v>
      </c>
      <c r="S15" s="35" t="str">
        <f t="shared" ref="S15:S25" si="32">+M15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13841</v>
      </c>
      <c r="W15" s="21" t="e">
        <f t="shared" ca="1" si="31"/>
        <v>#NAME?</v>
      </c>
      <c r="X15" s="61" t="str">
        <f t="shared" si="23"/>
        <v>CHL</v>
      </c>
      <c r="Y15" s="20" t="s">
        <v>13374</v>
      </c>
      <c r="Z15" s="35" t="str">
        <f t="shared" si="7"/>
        <v>Casos de violencia general por comuna en la región Año de acuerdo a los datos publicados por el Centro de Estudios y Análisis del Delito de Chile para el Año 2020.</v>
      </c>
      <c r="AA15" s="64">
        <f t="shared" ref="AA15:AE15" si="33">+AA14</f>
        <v>44357</v>
      </c>
      <c r="AB15" s="61" t="str">
        <f t="shared" si="33"/>
        <v>Español</v>
      </c>
      <c r="AC15" s="61" t="str">
        <f t="shared" si="33"/>
        <v>Paula</v>
      </c>
      <c r="AD15" s="61" t="str">
        <f t="shared" si="33"/>
        <v>No Aplica</v>
      </c>
      <c r="AE15" s="61" t="str">
        <f t="shared" si="33"/>
        <v>No Aplica</v>
      </c>
      <c r="AF15" s="61" t="str">
        <f t="shared" ref="AF15" si="34">+AF14</f>
        <v>No Aplica</v>
      </c>
      <c r="AG15" s="65">
        <f>+VLOOKUP($P15,Parametros[[nombre]:[Columna1]],5,0)</f>
        <v>11</v>
      </c>
      <c r="AH15" s="65">
        <f t="shared" si="25"/>
        <v>1</v>
      </c>
      <c r="AI15" s="65">
        <f>+VLOOKUP($N15,Territorio[[nombre]:[Columna1]],7,0)</f>
        <v>38</v>
      </c>
      <c r="AJ15" s="65">
        <f>+VLOOKUP(O15,Temporalidad[[nombre]:[Columna1]],7,0)</f>
        <v>31</v>
      </c>
      <c r="AK15" s="65">
        <f>+VLOOKUP(LEFT($D15,2),Tipo_Gráfico[[id2]:[Tipo Gráfico]],3,0)</f>
        <v>1</v>
      </c>
      <c r="AL15" s="35" t="str">
        <f t="shared" ref="AL15:AL25" si="35">AL14</f>
        <v>Centro de Estudios y Análisis del Delito</v>
      </c>
      <c r="AM15" s="61" t="str">
        <f t="shared" si="26"/>
        <v>No Aplica</v>
      </c>
      <c r="AN15" s="61" t="str">
        <f t="shared" si="27"/>
        <v>No Aplica</v>
      </c>
      <c r="AO15" s="61" t="str">
        <f t="shared" si="28"/>
        <v>No Aplica</v>
      </c>
      <c r="AP15" s="66">
        <f>VLOOKUP($AC15,Responsables[],3,0)</f>
        <v>7</v>
      </c>
      <c r="AQ15" s="66">
        <f>VLOOKUP($R15,unidad_medida[[#All],[nombre]:[Columna1]],5,0)</f>
        <v>73</v>
      </c>
    </row>
    <row r="16" spans="1:43" ht="56.25" x14ac:dyDescent="0.25">
      <c r="A16" s="52" t="str">
        <f t="shared" ref="A16:A24" si="36">+D16&amp;"|FILT:"&amp;E16&amp;"| MUES:"&amp;G16&amp;"|"&amp;F16&amp;"|"&amp;O16&amp;"|"&amp;H16</f>
        <v>GR 13|FILT:Periodo| MUES:Comuna|Casos de violencia general|Año 2020|</v>
      </c>
      <c r="B16" s="71" t="e">
        <f ca="1">"https://analytics.zoho.com/open-view/2395394000006498923?ZOHO_CRITERIA=%22Femicidios%22.%22Codreg%22%3D"&amp;Estructura!$B$1</f>
        <v>#NAME?</v>
      </c>
      <c r="C16" s="38">
        <v>2</v>
      </c>
      <c r="D16" s="45" t="s">
        <v>13780</v>
      </c>
      <c r="E16" s="50" t="s">
        <v>10449</v>
      </c>
      <c r="F16" s="46" t="s">
        <v>13859</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1"/>
        <v>Chile</v>
      </c>
      <c r="O16" s="20" t="s">
        <v>8309</v>
      </c>
      <c r="P16" s="20" t="str">
        <f t="shared" si="9"/>
        <v>Casos</v>
      </c>
      <c r="Q16" s="28">
        <f>+IF($E16="PRODUCTO",VLOOKUP(J16,#REF!,9,0)&amp;"000",IF($E16="CATEGORÍA",VLOOKUP(J16,#REF!,7,0),$Q$1))</f>
        <v>270103001</v>
      </c>
      <c r="R16" s="20" t="str">
        <f t="shared" si="10"/>
        <v>casos</v>
      </c>
      <c r="S16" s="35" t="str">
        <f t="shared" si="32"/>
        <v>Casos de violencia hacia la mujer según Encuesta Nacional de Violencia Intrafamiliar con Año como indicador de periodo, para el año 2020.</v>
      </c>
      <c r="T16" s="67" t="str">
        <f t="shared" si="5"/>
        <v>Casos de violencia hacia la mujer según Encuesta Nacional de Violencia Intrafamiliar con Año como indicador de periodo, para el año 2020.</v>
      </c>
      <c r="U16" s="68" t="str">
        <f t="shared" si="6"/>
        <v>Periodo: Año</v>
      </c>
      <c r="V16" s="35" t="s">
        <v>13841</v>
      </c>
      <c r="W16" s="21" t="e">
        <f t="shared" ca="1" si="31"/>
        <v>#NAME?</v>
      </c>
      <c r="X16" s="61" t="str">
        <f t="shared" si="23"/>
        <v>CHL</v>
      </c>
      <c r="Y16" s="20" t="s">
        <v>13374</v>
      </c>
      <c r="Z16" s="35" t="str">
        <f t="shared" si="7"/>
        <v>Casos de violencia general por comuna en la región Año de acuerdo a los datos publicados por el Centro de Estudios y Análisis del Delito de Chile para el Año 2020.</v>
      </c>
      <c r="AA16" s="64">
        <f t="shared" ref="AA16:AE16" si="37">+AA15</f>
        <v>44357</v>
      </c>
      <c r="AB16" s="61" t="str">
        <f t="shared" si="37"/>
        <v>Español</v>
      </c>
      <c r="AC16" s="61" t="str">
        <f t="shared" si="37"/>
        <v>Paula</v>
      </c>
      <c r="AD16" s="61" t="str">
        <f t="shared" si="37"/>
        <v>No Aplica</v>
      </c>
      <c r="AE16" s="61" t="str">
        <f t="shared" si="37"/>
        <v>No Aplica</v>
      </c>
      <c r="AF16" s="61" t="str">
        <f t="shared" ref="AF16" si="38">+AF15</f>
        <v>No Aplica</v>
      </c>
      <c r="AG16" s="65">
        <f>+VLOOKUP($P16,Parametros[[nombre]:[Columna1]],5,0)</f>
        <v>11</v>
      </c>
      <c r="AH16" s="65">
        <f t="shared" si="25"/>
        <v>1</v>
      </c>
      <c r="AI16" s="65">
        <f>+VLOOKUP($N16,Territorio[[nombre]:[Columna1]],7,0)</f>
        <v>38</v>
      </c>
      <c r="AJ16" s="65">
        <f>+VLOOKUP(O16,Temporalidad[[nombre]:[Columna1]],7,0)</f>
        <v>31</v>
      </c>
      <c r="AK16" s="65">
        <f>+VLOOKUP(LEFT($D16,2),Tipo_Gráfico[[id2]:[Tipo Gráfico]],3,0)</f>
        <v>1</v>
      </c>
      <c r="AL16" s="35" t="str">
        <f t="shared" si="35"/>
        <v>Centro de Estudios y Análisis del Delito</v>
      </c>
      <c r="AM16" s="61" t="str">
        <f t="shared" si="26"/>
        <v>No Aplica</v>
      </c>
      <c r="AN16" s="61" t="str">
        <f t="shared" si="27"/>
        <v>No Aplica</v>
      </c>
      <c r="AO16" s="61" t="str">
        <f t="shared" si="28"/>
        <v>No Aplica</v>
      </c>
      <c r="AP16" s="66">
        <f>VLOOKUP($AC16,Responsables[],3,0)</f>
        <v>7</v>
      </c>
      <c r="AQ16" s="66">
        <f>VLOOKUP($R16,unidad_medida[[#All],[nombre]:[Columna1]],5,0)</f>
        <v>73</v>
      </c>
    </row>
    <row r="17" spans="1:43" ht="56.25" x14ac:dyDescent="0.25">
      <c r="A17" s="52" t="str">
        <f t="shared" si="36"/>
        <v>GR 14|FILT:Periodo| MUES:Prevalencia|Casos de violencia general|Año 2020|</v>
      </c>
      <c r="B17" s="71" t="str">
        <f>"https://analytics.zoho.com/open-view/2395394000006498596"</f>
        <v>https://analytics.zoho.com/open-view/2395394000006498596</v>
      </c>
      <c r="C17" s="38">
        <v>2</v>
      </c>
      <c r="D17" s="45" t="s">
        <v>13781</v>
      </c>
      <c r="E17" s="50" t="s">
        <v>10449</v>
      </c>
      <c r="F17" s="46" t="s">
        <v>13859</v>
      </c>
      <c r="G17" s="39" t="s">
        <v>13761</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1"/>
        <v>Chile</v>
      </c>
      <c r="O17" s="20" t="s">
        <v>8309</v>
      </c>
      <c r="P17" s="20" t="str">
        <f t="shared" si="9"/>
        <v>Casos</v>
      </c>
      <c r="Q17" s="28">
        <f>+IF($E17="PRODUCTO",VLOOKUP(J17,#REF!,9,0)&amp;"000",IF($E17="CATEGORÍA",VLOOKUP(J17,#REF!,7,0),$Q$1))</f>
        <v>270103001</v>
      </c>
      <c r="R17" s="20" t="str">
        <f t="shared" si="10"/>
        <v>casos</v>
      </c>
      <c r="S17" s="35" t="str">
        <f t="shared" si="32"/>
        <v>Casos de violencia hacia la mujer según Encuesta Nacional de Violencia Intrafamiliar con Año como indicador de periodo, para el año 2020.</v>
      </c>
      <c r="T17" s="67" t="str">
        <f t="shared" si="5"/>
        <v>Casos de violencia hacia la mujer según Encuesta Nacional de Violencia Intrafamiliar con Año como indicador de periodo, para el año 2020.</v>
      </c>
      <c r="U17" s="68" t="str">
        <f t="shared" si="6"/>
        <v>Periodo: Año</v>
      </c>
      <c r="V17" s="35" t="s">
        <v>13841</v>
      </c>
      <c r="W17" s="21" t="str">
        <f t="shared" si="31"/>
        <v>https://analytics.zoho.com/open-view/2395394000006498596</v>
      </c>
      <c r="X17" s="61" t="str">
        <f t="shared" si="23"/>
        <v>CHL</v>
      </c>
      <c r="Y17" s="20" t="s">
        <v>13374</v>
      </c>
      <c r="Z17" s="35" t="str">
        <f t="shared" si="7"/>
        <v>Casos de violencia general por comuna en la región Año de acuerdo a los datos publicados por el Centro de Estudios y Análisis del Delito de Chile para el Año 2020.</v>
      </c>
      <c r="AA17" s="64">
        <f t="shared" ref="AA17:AE17" si="39">+AA16</f>
        <v>44357</v>
      </c>
      <c r="AB17" s="61" t="str">
        <f t="shared" si="39"/>
        <v>Español</v>
      </c>
      <c r="AC17" s="61" t="str">
        <f t="shared" si="39"/>
        <v>Paula</v>
      </c>
      <c r="AD17" s="61" t="str">
        <f t="shared" si="39"/>
        <v>No Aplica</v>
      </c>
      <c r="AE17" s="61" t="str">
        <f t="shared" si="39"/>
        <v>No Aplica</v>
      </c>
      <c r="AF17" s="61" t="str">
        <f t="shared" ref="AF17" si="40">+AF16</f>
        <v>No Aplica</v>
      </c>
      <c r="AG17" s="65">
        <f>+VLOOKUP($P17,Parametros[[nombre]:[Columna1]],5,0)</f>
        <v>11</v>
      </c>
      <c r="AH17" s="65">
        <f t="shared" si="25"/>
        <v>1</v>
      </c>
      <c r="AI17" s="65">
        <f>+VLOOKUP($N17,Territorio[[nombre]:[Columna1]],7,0)</f>
        <v>38</v>
      </c>
      <c r="AJ17" s="65">
        <f>+VLOOKUP(O17,Temporalidad[[nombre]:[Columna1]],7,0)</f>
        <v>31</v>
      </c>
      <c r="AK17" s="65">
        <f>+VLOOKUP(LEFT($D17,2),Tipo_Gráfico[[id2]:[Tipo Gráfico]],3,0)</f>
        <v>1</v>
      </c>
      <c r="AL17" s="35" t="str">
        <f t="shared" si="35"/>
        <v>Centro de Estudios y Análisis del Delito</v>
      </c>
      <c r="AM17" s="61" t="str">
        <f t="shared" si="26"/>
        <v>No Aplica</v>
      </c>
      <c r="AN17" s="61" t="str">
        <f t="shared" si="27"/>
        <v>No Aplica</v>
      </c>
      <c r="AO17" s="61" t="str">
        <f t="shared" si="28"/>
        <v>No Aplica</v>
      </c>
      <c r="AP17" s="66">
        <f>VLOOKUP($AC17,Responsables[],3,0)</f>
        <v>7</v>
      </c>
      <c r="AQ17" s="66">
        <f>VLOOKUP($R17,unidad_medida[[#All],[nombre]:[Columna1]],5,0)</f>
        <v>73</v>
      </c>
    </row>
    <row r="18" spans="1:43" ht="56.25" x14ac:dyDescent="0.25">
      <c r="A18" s="52" t="str">
        <f t="shared" si="36"/>
        <v>GR 15|FILT:Periodo| MUES:Tipo de Violencia|Casos de violencia general|Año 2020|</v>
      </c>
      <c r="B18" s="71" t="str">
        <f>"https://analytics.zoho.com/open-view/2395394000006498814"</f>
        <v>https://analytics.zoho.com/open-view/2395394000006498814</v>
      </c>
      <c r="C18" s="38">
        <v>2</v>
      </c>
      <c r="D18" s="45" t="s">
        <v>13782</v>
      </c>
      <c r="E18" s="50" t="s">
        <v>10449</v>
      </c>
      <c r="F18" s="46" t="s">
        <v>13859</v>
      </c>
      <c r="G18" s="39" t="s">
        <v>13824</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1"/>
        <v>Chile</v>
      </c>
      <c r="O18" s="20" t="s">
        <v>8309</v>
      </c>
      <c r="P18" s="20" t="str">
        <f t="shared" si="9"/>
        <v>Casos</v>
      </c>
      <c r="Q18" s="28">
        <f>+IF($E18="PRODUCTO",VLOOKUP(J18,#REF!,9,0)&amp;"000",IF($E18="CATEGORÍA",VLOOKUP(J18,#REF!,7,0),$Q$1))</f>
        <v>270103001</v>
      </c>
      <c r="R18" s="20" t="str">
        <f t="shared" si="10"/>
        <v>casos</v>
      </c>
      <c r="S18" s="35" t="str">
        <f t="shared" si="32"/>
        <v>Casos de violencia hacia la mujer según Encuesta Nacional de Violencia Intrafamiliar con Año como indicador de periodo, para el año 2020.</v>
      </c>
      <c r="T18" s="67" t="str">
        <f t="shared" si="5"/>
        <v>Casos de violencia hacia la mujer según Encuesta Nacional de Violencia Intrafamiliar con Año como indicador de periodo, para el año 2020.</v>
      </c>
      <c r="U18" s="68" t="str">
        <f t="shared" si="6"/>
        <v>Periodo: Año</v>
      </c>
      <c r="V18" s="35" t="s">
        <v>13841</v>
      </c>
      <c r="W18" s="21" t="str">
        <f t="shared" si="31"/>
        <v>https://analytics.zoho.com/open-view/2395394000006498814</v>
      </c>
      <c r="X18" s="61" t="str">
        <f t="shared" si="23"/>
        <v>CHL</v>
      </c>
      <c r="Y18" s="20" t="s">
        <v>13790</v>
      </c>
      <c r="Z18" s="35" t="str">
        <f t="shared" si="7"/>
        <v>Casos de violencia general por comuna en la región Año de acuerdo a los datos publicados por el Centro de Estudios y Análisis del Delito de Chile para el Año 2020.</v>
      </c>
      <c r="AA18" s="64">
        <f t="shared" ref="AA18:AE18" si="41">+AA17</f>
        <v>44357</v>
      </c>
      <c r="AB18" s="61" t="str">
        <f t="shared" si="41"/>
        <v>Español</v>
      </c>
      <c r="AC18" s="61" t="str">
        <f t="shared" si="41"/>
        <v>Paula</v>
      </c>
      <c r="AD18" s="61" t="str">
        <f t="shared" si="41"/>
        <v>No Aplica</v>
      </c>
      <c r="AE18" s="61" t="str">
        <f t="shared" si="41"/>
        <v>No Aplica</v>
      </c>
      <c r="AF18" s="61" t="str">
        <f t="shared" ref="AF18" si="42">+AF17</f>
        <v>No Aplica</v>
      </c>
      <c r="AG18" s="65">
        <f>+VLOOKUP($P18,Parametros[[nombre]:[Columna1]],5,0)</f>
        <v>11</v>
      </c>
      <c r="AH18" s="65">
        <f t="shared" si="25"/>
        <v>1</v>
      </c>
      <c r="AI18" s="65">
        <f>+VLOOKUP($N18,Territorio[[nombre]:[Columna1]],7,0)</f>
        <v>38</v>
      </c>
      <c r="AJ18" s="65">
        <f>+VLOOKUP(O18,Temporalidad[[nombre]:[Columna1]],7,0)</f>
        <v>31</v>
      </c>
      <c r="AK18" s="65">
        <f>+VLOOKUP(LEFT($D18,2),Tipo_Gráfico[[id2]:[Tipo Gráfico]],3,0)</f>
        <v>1</v>
      </c>
      <c r="AL18" s="35" t="str">
        <f t="shared" si="35"/>
        <v>Centro de Estudios y Análisis del Delito</v>
      </c>
      <c r="AM18" s="61" t="str">
        <f t="shared" si="26"/>
        <v>No Aplica</v>
      </c>
      <c r="AN18" s="61" t="str">
        <f t="shared" si="27"/>
        <v>No Aplica</v>
      </c>
      <c r="AO18" s="61" t="str">
        <f t="shared" si="28"/>
        <v>No Aplica</v>
      </c>
      <c r="AP18" s="66">
        <f>VLOOKUP($AC18,Responsables[],3,0)</f>
        <v>7</v>
      </c>
      <c r="AQ18" s="66">
        <f>VLOOKUP($R18,unidad_medida[[#All],[nombre]:[Columna1]],5,0)</f>
        <v>73</v>
      </c>
    </row>
    <row r="19" spans="1:43" ht="45" x14ac:dyDescent="0.25">
      <c r="A19" s="52" t="str">
        <f t="shared" si="36"/>
        <v>GR 16|FILT:Tipo de Violencia| MUES:Región|Casos de violencia general|Año 2020|</v>
      </c>
      <c r="B19" s="71" t="str">
        <f>"https://analytics.zoho.com/open-view/2395394000006636284"</f>
        <v>https://analytics.zoho.com/open-view/2395394000006636284</v>
      </c>
      <c r="C19" s="38">
        <v>3</v>
      </c>
      <c r="D19" s="45" t="s">
        <v>13783</v>
      </c>
      <c r="E19" s="50" t="s">
        <v>13824</v>
      </c>
      <c r="F19" s="46" t="s">
        <v>13859</v>
      </c>
      <c r="G19" s="39" t="s">
        <v>754</v>
      </c>
      <c r="H19" s="46"/>
      <c r="I19" s="37"/>
      <c r="J19" t="s">
        <v>13801</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1"/>
        <v>Chile</v>
      </c>
      <c r="O19" s="20" t="s">
        <v>8309</v>
      </c>
      <c r="P19" s="20" t="str">
        <f t="shared" si="9"/>
        <v>Casos</v>
      </c>
      <c r="Q19" s="28">
        <f>+IF($E19="PRODUCTO",VLOOKUP(J19,#REF!,9,0)&amp;"000",IF($E19="CATEGORÍA",VLOOKUP(J19,#REF!,7,0),$Q$1))</f>
        <v>270103001</v>
      </c>
      <c r="R19" s="20" t="str">
        <f t="shared" si="10"/>
        <v>casos</v>
      </c>
      <c r="S19" s="35" t="str">
        <f t="shared" si="32"/>
        <v>Casos de violencia hacia la mujer según Encuesta Nacional de Violencia Intrafamiliar por Violencia física, para el año 2020.</v>
      </c>
      <c r="T19" s="67" t="str">
        <f t="shared" si="5"/>
        <v>Casos de violencia hacia la mujer según Encuesta Nacional de Violencia Intrafamiliar por Violencia física, para el año 2020.</v>
      </c>
      <c r="U19" s="68" t="str">
        <f t="shared" si="6"/>
        <v>Tipo de Violencia: Violencia física</v>
      </c>
      <c r="V19" s="35" t="s">
        <v>13841</v>
      </c>
      <c r="W19" s="21" t="str">
        <f t="shared" si="31"/>
        <v>https://analytics.zoho.com/open-view/2395394000006636284</v>
      </c>
      <c r="X19" s="61" t="str">
        <f t="shared" si="23"/>
        <v>CHL</v>
      </c>
      <c r="Y19" s="20" t="s">
        <v>13790</v>
      </c>
      <c r="Z19" s="35" t="str">
        <f t="shared" si="7"/>
        <v>Casos de violencia general por comuna en la región Violencia física de acuerdo a los datos publicados por el Centro de Estudios y Análisis del Delito de Chile para el Año 2020.</v>
      </c>
      <c r="AA19" s="64">
        <f t="shared" ref="AA19:AE19" si="43">+AA18</f>
        <v>44357</v>
      </c>
      <c r="AB19" s="61" t="str">
        <f t="shared" si="43"/>
        <v>Español</v>
      </c>
      <c r="AC19" s="61" t="str">
        <f t="shared" si="43"/>
        <v>Paula</v>
      </c>
      <c r="AD19" s="61" t="str">
        <f t="shared" si="43"/>
        <v>No Aplica</v>
      </c>
      <c r="AE19" s="61" t="str">
        <f t="shared" si="43"/>
        <v>No Aplica</v>
      </c>
      <c r="AF19" s="61" t="str">
        <f t="shared" ref="AF19" si="44">+AF18</f>
        <v>No Aplica</v>
      </c>
      <c r="AG19" s="65">
        <f>+VLOOKUP($P19,Parametros[[nombre]:[Columna1]],5,0)</f>
        <v>11</v>
      </c>
      <c r="AH19" s="65">
        <f t="shared" si="25"/>
        <v>1</v>
      </c>
      <c r="AI19" s="65">
        <f>+VLOOKUP($N19,Territorio[[nombre]:[Columna1]],7,0)</f>
        <v>38</v>
      </c>
      <c r="AJ19" s="65">
        <f>+VLOOKUP(O19,Temporalidad[[nombre]:[Columna1]],7,0)</f>
        <v>31</v>
      </c>
      <c r="AK19" s="65">
        <f>+VLOOKUP(LEFT($D19,2),Tipo_Gráfico[[id2]:[Tipo Gráfico]],3,0)</f>
        <v>1</v>
      </c>
      <c r="AL19" s="35" t="str">
        <f t="shared" si="35"/>
        <v>Centro de Estudios y Análisis del Delito</v>
      </c>
      <c r="AM19" s="61" t="str">
        <f t="shared" si="26"/>
        <v>No Aplica</v>
      </c>
      <c r="AN19" s="61" t="str">
        <f t="shared" si="27"/>
        <v>No Aplica</v>
      </c>
      <c r="AO19" s="61" t="str">
        <f t="shared" si="28"/>
        <v>No Aplica</v>
      </c>
      <c r="AP19" s="66">
        <f>VLOOKUP($AC19,Responsables[],3,0)</f>
        <v>7</v>
      </c>
      <c r="AQ19" s="66">
        <f>VLOOKUP($R19,unidad_medida[[#All],[nombre]:[Columna1]],5,0)</f>
        <v>73</v>
      </c>
    </row>
    <row r="20" spans="1:43" ht="45" x14ac:dyDescent="0.25">
      <c r="A20" s="52" t="str">
        <f t="shared" si="36"/>
        <v>GR 17|FILT:Tipo de Violencia| MUES:Comuna|Casos de violencia general|Año 2020|</v>
      </c>
      <c r="B20" s="71" t="str">
        <f>"https://analytics.zoho.com/open-view/2395394000006636165"</f>
        <v>https://analytics.zoho.com/open-view/2395394000006636165</v>
      </c>
      <c r="C20" s="38">
        <v>3</v>
      </c>
      <c r="D20" s="45" t="s">
        <v>13784</v>
      </c>
      <c r="E20" s="50" t="s">
        <v>13824</v>
      </c>
      <c r="F20" s="46" t="s">
        <v>13859</v>
      </c>
      <c r="G20" s="39" t="s">
        <v>1061</v>
      </c>
      <c r="H20" s="39"/>
      <c r="I20" s="37"/>
      <c r="J20" t="s">
        <v>13801</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1"/>
        <v>Chile</v>
      </c>
      <c r="O20" s="20" t="s">
        <v>8309</v>
      </c>
      <c r="P20" s="20" t="str">
        <f t="shared" si="9"/>
        <v>Casos</v>
      </c>
      <c r="Q20" s="28">
        <f>+IF($E20="PRODUCTO",VLOOKUP(J20,#REF!,9,0)&amp;"000",IF($E20="CATEGORÍA",VLOOKUP(J20,#REF!,7,0),$Q$1))</f>
        <v>270103001</v>
      </c>
      <c r="R20" s="20" t="str">
        <f t="shared" si="10"/>
        <v>casos</v>
      </c>
      <c r="S20" s="35" t="str">
        <f t="shared" si="32"/>
        <v>Casos de violencia hacia la mujer según Encuesta Nacional de Violencia Intrafamiliar por Violencia física, para el año 2020.</v>
      </c>
      <c r="T20" s="67" t="str">
        <f t="shared" si="5"/>
        <v>Casos de violencia hacia la mujer según Encuesta Nacional de Violencia Intrafamiliar por Violencia física, para el año 2020.</v>
      </c>
      <c r="U20" s="68" t="str">
        <f t="shared" si="6"/>
        <v>Tipo de Violencia: Violencia física</v>
      </c>
      <c r="V20" s="35" t="s">
        <v>13841</v>
      </c>
      <c r="W20" s="21" t="str">
        <f t="shared" si="31"/>
        <v>https://analytics.zoho.com/open-view/2395394000006636165</v>
      </c>
      <c r="X20" s="61" t="str">
        <f t="shared" si="23"/>
        <v>CHL</v>
      </c>
      <c r="Y20" s="20" t="s">
        <v>10689</v>
      </c>
      <c r="Z20" s="35" t="str">
        <f t="shared" si="7"/>
        <v>Casos de violencia general por comuna en la región Violencia física de acuerdo a los datos publicados por el Centro de Estudios y Análisis del Delito de Chile para el Año 2020.</v>
      </c>
      <c r="AA20" s="64">
        <f t="shared" ref="AA20:AE20" si="45">+AA19</f>
        <v>44357</v>
      </c>
      <c r="AB20" s="61" t="str">
        <f t="shared" si="45"/>
        <v>Español</v>
      </c>
      <c r="AC20" s="61" t="str">
        <f t="shared" si="45"/>
        <v>Paula</v>
      </c>
      <c r="AD20" s="61" t="str">
        <f t="shared" si="45"/>
        <v>No Aplica</v>
      </c>
      <c r="AE20" s="61" t="str">
        <f t="shared" si="45"/>
        <v>No Aplica</v>
      </c>
      <c r="AF20" s="61" t="str">
        <f t="shared" ref="AF20" si="46">+AF19</f>
        <v>No Aplica</v>
      </c>
      <c r="AG20" s="65">
        <f>+VLOOKUP($P20,Parametros[[nombre]:[Columna1]],5,0)</f>
        <v>11</v>
      </c>
      <c r="AH20" s="65">
        <f t="shared" si="25"/>
        <v>1</v>
      </c>
      <c r="AI20" s="65">
        <f>+VLOOKUP($N20,Territorio[[nombre]:[Columna1]],7,0)</f>
        <v>38</v>
      </c>
      <c r="AJ20" s="65">
        <f>+VLOOKUP(O20,Temporalidad[[nombre]:[Columna1]],7,0)</f>
        <v>31</v>
      </c>
      <c r="AK20" s="65">
        <f>+VLOOKUP(LEFT($D20,2),Tipo_Gráfico[[id2]:[Tipo Gráfico]],3,0)</f>
        <v>1</v>
      </c>
      <c r="AL20" s="35" t="str">
        <f t="shared" si="35"/>
        <v>Centro de Estudios y Análisis del Delito</v>
      </c>
      <c r="AM20" s="61" t="str">
        <f t="shared" si="26"/>
        <v>No Aplica</v>
      </c>
      <c r="AN20" s="61" t="str">
        <f t="shared" si="27"/>
        <v>No Aplica</v>
      </c>
      <c r="AO20" s="61" t="str">
        <f t="shared" si="28"/>
        <v>No Aplica</v>
      </c>
      <c r="AP20" s="66">
        <f>VLOOKUP($AC20,Responsables[],3,0)</f>
        <v>7</v>
      </c>
      <c r="AQ20" s="66">
        <f>VLOOKUP($R20,unidad_medida[[#All],[nombre]:[Columna1]],5,0)</f>
        <v>73</v>
      </c>
    </row>
    <row r="21" spans="1:43" ht="45" x14ac:dyDescent="0.25">
      <c r="A21" s="52" t="str">
        <f t="shared" si="36"/>
        <v>GR 18|FILT:Tipo de Violencia| MUES:Prevalencia|Casos de violencia general|Año 2020|</v>
      </c>
      <c r="B21" s="71" t="e">
        <f ca="1">"https://analytics.zoho.com/open-view/2395394000006636567?ZOHO_CRITERIA=%22Femicidios%22.%22Codreg%22%3D"&amp;Estructura!$B$1</f>
        <v>#NAME?</v>
      </c>
      <c r="C21" s="38">
        <v>3</v>
      </c>
      <c r="D21" s="45" t="s">
        <v>13785</v>
      </c>
      <c r="E21" s="50" t="s">
        <v>13824</v>
      </c>
      <c r="F21" s="46" t="s">
        <v>13859</v>
      </c>
      <c r="G21" s="39" t="s">
        <v>13761</v>
      </c>
      <c r="H21" s="46"/>
      <c r="I21" s="37"/>
      <c r="J21" t="s">
        <v>13801</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1"/>
        <v>Chile</v>
      </c>
      <c r="O21" s="20" t="s">
        <v>8309</v>
      </c>
      <c r="P21" s="20" t="str">
        <f t="shared" si="9"/>
        <v>Casos</v>
      </c>
      <c r="Q21" s="28">
        <f>+IF($E21="PRODUCTO",VLOOKUP(J21,#REF!,9,0)&amp;"000",IF($E21="CATEGORÍA",VLOOKUP(J21,#REF!,7,0),$Q$1))</f>
        <v>270103001</v>
      </c>
      <c r="R21" s="20" t="str">
        <f t="shared" si="10"/>
        <v>casos</v>
      </c>
      <c r="S21" s="35" t="str">
        <f t="shared" si="32"/>
        <v>Casos de violencia hacia la mujer según Encuesta Nacional de Violencia Intrafamiliar por Violencia física, para el año 2020.</v>
      </c>
      <c r="T21" s="67" t="str">
        <f t="shared" si="5"/>
        <v>Casos de violencia hacia la mujer según Encuesta Nacional de Violencia Intrafamiliar por Violencia física, para el año 2020.</v>
      </c>
      <c r="U21" s="68" t="str">
        <f t="shared" si="6"/>
        <v>Tipo de Violencia: Violencia física</v>
      </c>
      <c r="V21" s="35" t="s">
        <v>13841</v>
      </c>
      <c r="W21" s="21" t="e">
        <f t="shared" ca="1" si="31"/>
        <v>#NAME?</v>
      </c>
      <c r="X21" s="61" t="str">
        <f t="shared" si="23"/>
        <v>CHL</v>
      </c>
      <c r="Y21" s="20" t="s">
        <v>10689</v>
      </c>
      <c r="Z21" s="35" t="str">
        <f t="shared" si="7"/>
        <v>Casos de violencia general por comuna en la región Violencia física de acuerdo a los datos publicados por el Centro de Estudios y Análisis del Delito de Chile para el Año 2020.</v>
      </c>
      <c r="AA21" s="64">
        <f t="shared" ref="AA21:AE21" si="47">+AA20</f>
        <v>44357</v>
      </c>
      <c r="AB21" s="61" t="str">
        <f t="shared" si="47"/>
        <v>Español</v>
      </c>
      <c r="AC21" s="61" t="str">
        <f t="shared" si="47"/>
        <v>Paula</v>
      </c>
      <c r="AD21" s="61" t="str">
        <f t="shared" si="47"/>
        <v>No Aplica</v>
      </c>
      <c r="AE21" s="61" t="str">
        <f t="shared" si="47"/>
        <v>No Aplica</v>
      </c>
      <c r="AF21" s="61" t="str">
        <f t="shared" ref="AF21" si="48">+AF20</f>
        <v>No Aplica</v>
      </c>
      <c r="AG21" s="65">
        <f>+VLOOKUP($P21,Parametros[[nombre]:[Columna1]],5,0)</f>
        <v>11</v>
      </c>
      <c r="AH21" s="65">
        <f t="shared" si="25"/>
        <v>1</v>
      </c>
      <c r="AI21" s="65">
        <f>+VLOOKUP($N21,Territorio[[nombre]:[Columna1]],7,0)</f>
        <v>38</v>
      </c>
      <c r="AJ21" s="65">
        <f>+VLOOKUP(O21,Temporalidad[[nombre]:[Columna1]],7,0)</f>
        <v>31</v>
      </c>
      <c r="AK21" s="65">
        <f>+VLOOKUP(LEFT($D21,2),Tipo_Gráfico[[id2]:[Tipo Gráfico]],3,0)</f>
        <v>1</v>
      </c>
      <c r="AL21" s="35" t="str">
        <f t="shared" si="35"/>
        <v>Centro de Estudios y Análisis del Delito</v>
      </c>
      <c r="AM21" s="61" t="str">
        <f t="shared" si="26"/>
        <v>No Aplica</v>
      </c>
      <c r="AN21" s="61" t="str">
        <f t="shared" si="27"/>
        <v>No Aplica</v>
      </c>
      <c r="AO21" s="61" t="str">
        <f t="shared" si="28"/>
        <v>No Aplica</v>
      </c>
      <c r="AP21" s="66">
        <f>VLOOKUP($AC21,Responsables[],3,0)</f>
        <v>7</v>
      </c>
      <c r="AQ21" s="66">
        <f>VLOOKUP($R21,unidad_medida[[#All],[nombre]:[Columna1]],5,0)</f>
        <v>73</v>
      </c>
    </row>
    <row r="22" spans="1:43" ht="45" x14ac:dyDescent="0.25">
      <c r="A22" s="52" t="str">
        <f t="shared" si="36"/>
        <v>GR 19|FILT:Tipo de Violencia| MUES:Periodo|Casos de violencia general|Año 2020|</v>
      </c>
      <c r="B22" s="71" t="e">
        <f ca="1">"https://analytics.zoho.com/open-view/2395394000006709890?ZOHO_CRITERIA=%22Femicidios%22.%22Codreg%22%3D"&amp;Estructura!$B$1</f>
        <v>#NAME?</v>
      </c>
      <c r="C22" s="38">
        <v>3</v>
      </c>
      <c r="D22" s="45" t="s">
        <v>13786</v>
      </c>
      <c r="E22" s="50" t="s">
        <v>13824</v>
      </c>
      <c r="F22" s="46" t="s">
        <v>13859</v>
      </c>
      <c r="G22" s="39" t="s">
        <v>10449</v>
      </c>
      <c r="H22" s="39"/>
      <c r="I22" s="37"/>
      <c r="J22" t="s">
        <v>13801</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1"/>
        <v>Chile</v>
      </c>
      <c r="O22" s="20" t="s">
        <v>8309</v>
      </c>
      <c r="P22" s="20" t="str">
        <f t="shared" si="9"/>
        <v>Casos</v>
      </c>
      <c r="Q22" s="28">
        <f>+IF($E22="PRODUCTO",VLOOKUP(J22,#REF!,9,0)&amp;"000",IF($E22="CATEGORÍA",VLOOKUP(J22,#REF!,7,0),$Q$1))</f>
        <v>270103001</v>
      </c>
      <c r="R22" s="20" t="str">
        <f t="shared" si="10"/>
        <v>casos</v>
      </c>
      <c r="S22" s="35" t="str">
        <f t="shared" si="32"/>
        <v>Casos de violencia hacia la mujer según Encuesta Nacional de Violencia Intrafamiliar por Violencia física, para el año 2020.</v>
      </c>
      <c r="T22" s="67" t="str">
        <f t="shared" si="5"/>
        <v>Casos de violencia hacia la mujer según Encuesta Nacional de Violencia Intrafamiliar por Violencia física, para el año 2020.</v>
      </c>
      <c r="U22" s="68" t="str">
        <f t="shared" si="6"/>
        <v>Tipo de Violencia: Violencia física</v>
      </c>
      <c r="V22" s="35" t="s">
        <v>13841</v>
      </c>
      <c r="W22" s="21" t="e">
        <f t="shared" ca="1" si="31"/>
        <v>#NAME?</v>
      </c>
      <c r="X22" s="61" t="str">
        <f t="shared" si="23"/>
        <v>CHL</v>
      </c>
      <c r="Y22" s="20" t="s">
        <v>10689</v>
      </c>
      <c r="Z22" s="35" t="str">
        <f t="shared" si="7"/>
        <v>Casos de violencia general por comuna en la región Violencia física de acuerdo a los datos publicados por el Centro de Estudios y Análisis del Delito de Chile para el Año 2020.</v>
      </c>
      <c r="AA22" s="64">
        <f t="shared" ref="AA22:AE22" si="49">+AA21</f>
        <v>44357</v>
      </c>
      <c r="AB22" s="61" t="str">
        <f t="shared" si="49"/>
        <v>Español</v>
      </c>
      <c r="AC22" s="61" t="str">
        <f t="shared" si="49"/>
        <v>Paula</v>
      </c>
      <c r="AD22" s="61" t="str">
        <f t="shared" si="49"/>
        <v>No Aplica</v>
      </c>
      <c r="AE22" s="61" t="str">
        <f t="shared" si="49"/>
        <v>No Aplica</v>
      </c>
      <c r="AF22" s="61" t="str">
        <f t="shared" ref="AF22" si="50">+AF21</f>
        <v>No Aplica</v>
      </c>
      <c r="AG22" s="65">
        <f>+VLOOKUP($P22,Parametros[[nombre]:[Columna1]],5,0)</f>
        <v>11</v>
      </c>
      <c r="AH22" s="65">
        <f t="shared" si="25"/>
        <v>1</v>
      </c>
      <c r="AI22" s="65">
        <f>+VLOOKUP($N22,Territorio[[nombre]:[Columna1]],7,0)</f>
        <v>38</v>
      </c>
      <c r="AJ22" s="65">
        <f>+VLOOKUP(O22,Temporalidad[[nombre]:[Columna1]],7,0)</f>
        <v>31</v>
      </c>
      <c r="AK22" s="65">
        <f>+VLOOKUP(LEFT($D22,2),Tipo_Gráfico[[id2]:[Tipo Gráfico]],3,0)</f>
        <v>1</v>
      </c>
      <c r="AL22" s="35" t="str">
        <f t="shared" si="35"/>
        <v>Centro de Estudios y Análisis del Delito</v>
      </c>
      <c r="AM22" s="61" t="str">
        <f t="shared" si="26"/>
        <v>No Aplica</v>
      </c>
      <c r="AN22" s="61" t="str">
        <f t="shared" si="27"/>
        <v>No Aplica</v>
      </c>
      <c r="AO22" s="61" t="str">
        <f t="shared" si="28"/>
        <v>No Aplica</v>
      </c>
      <c r="AP22" s="66">
        <f>VLOOKUP($AC22,Responsables[],3,0)</f>
        <v>7</v>
      </c>
      <c r="AQ22" s="66">
        <f>VLOOKUP($R22,unidad_medida[[#All],[nombre]:[Columna1]],5,0)</f>
        <v>73</v>
      </c>
    </row>
    <row r="23" spans="1:43" ht="56.25" x14ac:dyDescent="0.25">
      <c r="A23" s="52" t="str">
        <f t="shared" si="36"/>
        <v>GR 20|FILT:Región| MUES:Comuna|Casos de violencia general|Periodo 2012-2020|</v>
      </c>
      <c r="B23" s="71" t="e">
        <f ca="1">"https://analytics.zoho.com/open-view/2395394000006713064?ZOHO_CRITERIA=%22Femicidios%22.%22Codreg%22%3D"&amp;Estructura!$B$1</f>
        <v>#NAME?</v>
      </c>
      <c r="C23" s="44">
        <v>16</v>
      </c>
      <c r="D23" s="45" t="s">
        <v>13787</v>
      </c>
      <c r="E23" s="50" t="s">
        <v>754</v>
      </c>
      <c r="F23" s="46" t="s">
        <v>13859</v>
      </c>
      <c r="G23" s="46" t="s">
        <v>1061</v>
      </c>
      <c r="H23" s="46"/>
      <c r="I23" s="37"/>
      <c r="J23" s="40" t="s">
        <v>795</v>
      </c>
      <c r="K23" s="74"/>
      <c r="L23" s="53"/>
      <c r="M23" s="36" t="str">
        <f t="shared" ref="M23:M29" si="51">"Casos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1"/>
        <v>Tarapacá</v>
      </c>
      <c r="O23" s="82" t="s">
        <v>10448</v>
      </c>
      <c r="P23" s="20" t="str">
        <f t="shared" si="9"/>
        <v>Casos</v>
      </c>
      <c r="Q23" s="28">
        <f>+IF($E23="PRODUCTO",VLOOKUP(#REF!,#REF!,9,0)&amp;"000",IF($E23="CATEGORÍA",VLOOKUP(#REF!,#REF!,7,0),$Q$1))</f>
        <v>270103001</v>
      </c>
      <c r="R23" s="20" t="str">
        <f t="shared" si="10"/>
        <v>casos</v>
      </c>
      <c r="S23" s="35" t="str">
        <f t="shared" si="32"/>
        <v>Casos de violencia hacia la mujer según Encuesta Nacional de Violencia Intrafamiliar en Tarapacá, para el periodo 2012-2020.</v>
      </c>
      <c r="T23" s="67" t="str">
        <f t="shared" si="5"/>
        <v>Casos de violencia hacia la mujer según Encuesta Nacional de Violencia Intrafamiliar en Tarapacá, para el periodo 2012-2020.</v>
      </c>
      <c r="U23" s="68" t="e">
        <f>+E23&amp;": "&amp;#REF!</f>
        <v>#REF!</v>
      </c>
      <c r="V23" s="35" t="s">
        <v>13841</v>
      </c>
      <c r="W23" s="21" t="e">
        <f t="shared" ca="1" si="31"/>
        <v>#NAME?</v>
      </c>
      <c r="X23" s="61" t="str">
        <f t="shared" si="23"/>
        <v>CHL</v>
      </c>
      <c r="Y23" s="20" t="s">
        <v>10689</v>
      </c>
      <c r="Z23" s="35" t="str">
        <f t="shared" si="7"/>
        <v>Casos de violencia general por comuna en la región Tarapacá de acuerdo a los datos publicados por el Centro de Estudios y Análisis del Delito de Chile para el Periodo 2012-2020.</v>
      </c>
      <c r="AA23" s="64">
        <f t="shared" ref="AA23:AE23" si="52">+AA22</f>
        <v>44357</v>
      </c>
      <c r="AB23" s="61" t="str">
        <f t="shared" si="52"/>
        <v>Español</v>
      </c>
      <c r="AC23" s="61" t="str">
        <f t="shared" si="52"/>
        <v>Paula</v>
      </c>
      <c r="AD23" s="61" t="str">
        <f t="shared" si="52"/>
        <v>No Aplica</v>
      </c>
      <c r="AE23" s="61" t="str">
        <f t="shared" si="52"/>
        <v>No Aplica</v>
      </c>
      <c r="AF23" s="61" t="str">
        <f t="shared" ref="AF23" si="53">+AF22</f>
        <v>No Aplica</v>
      </c>
      <c r="AG23" s="65">
        <f>+VLOOKUP($P23,Parametros[[nombre]:[Columna1]],5,0)</f>
        <v>11</v>
      </c>
      <c r="AH23" s="65">
        <f t="shared" si="25"/>
        <v>1</v>
      </c>
      <c r="AI23" s="65">
        <f>+VLOOKUP($N23,Territorio[[nombre]:[Columna1]],7,0)</f>
        <v>252</v>
      </c>
      <c r="AJ23" s="65">
        <f>+VLOOKUP(O23,Temporalidad[[nombre]:[Columna1]],7,0)</f>
        <v>1757</v>
      </c>
      <c r="AK23" s="65">
        <f>+VLOOKUP(LEFT($D23,2),Tipo_Gráfico[[id2]:[Tipo Gráfico]],3,0)</f>
        <v>1</v>
      </c>
      <c r="AL23" s="35" t="str">
        <f t="shared" si="35"/>
        <v>Centro de Estudios y Análisis del Delito</v>
      </c>
      <c r="AM23" s="61" t="str">
        <f t="shared" si="26"/>
        <v>No Aplica</v>
      </c>
      <c r="AN23" s="61" t="str">
        <f t="shared" si="27"/>
        <v>No Aplica</v>
      </c>
      <c r="AO23" s="61" t="str">
        <f t="shared" si="28"/>
        <v>No Aplica</v>
      </c>
      <c r="AP23" s="66">
        <f>VLOOKUP($AC23,Responsables[],3,0)</f>
        <v>7</v>
      </c>
      <c r="AQ23" s="66">
        <f>VLOOKUP($R23,unidad_medida[[#All],[nombre]:[Columna1]],5,0)</f>
        <v>73</v>
      </c>
    </row>
    <row r="24" spans="1:43" ht="56.25" x14ac:dyDescent="0.25">
      <c r="A24" s="52" t="str">
        <f t="shared" si="36"/>
        <v>GR 21|FILT:Región| MUES:Prevalencia|Casos de violencia general|Periodo 2012-2020|</v>
      </c>
      <c r="B24" s="71" t="e">
        <f ca="1">"https://analytics.zoho.com/open-view/2395394000006713110?ZOHO_CRITERIA=%22Femicidios%22.%22Codreg%22%3D"&amp;Estructura!$B$1</f>
        <v>#NAME?</v>
      </c>
      <c r="C24" s="44">
        <v>16</v>
      </c>
      <c r="D24" s="45" t="s">
        <v>13788</v>
      </c>
      <c r="E24" s="51" t="s">
        <v>754</v>
      </c>
      <c r="F24" s="46" t="s">
        <v>13859</v>
      </c>
      <c r="G24" s="39" t="s">
        <v>13761</v>
      </c>
      <c r="H24" s="39"/>
      <c r="I24" s="37"/>
      <c r="J24" s="40" t="s">
        <v>795</v>
      </c>
      <c r="K24" s="74"/>
      <c r="L24" s="53"/>
      <c r="M24" s="36" t="str">
        <f t="shared" si="51"/>
        <v>Casos de violencia hacia la mujer según Encuesta Nacional de Violencia Intrafamiliar en Tarapacá, para el periodo 2012-2020.</v>
      </c>
      <c r="N24" s="20" t="str">
        <f t="shared" si="1"/>
        <v>Tarapacá</v>
      </c>
      <c r="O24" s="82" t="s">
        <v>10448</v>
      </c>
      <c r="P24" s="20" t="str">
        <f t="shared" si="9"/>
        <v>Casos</v>
      </c>
      <c r="Q24" s="28">
        <f>+IF($E24="PRODUCTO",VLOOKUP(J24,#REF!,9,0)&amp;"000",IF($E24="CATEGORÍA",VLOOKUP(J24,#REF!,7,0),$Q$1))</f>
        <v>270103001</v>
      </c>
      <c r="R24" s="20" t="str">
        <f t="shared" si="10"/>
        <v>casos</v>
      </c>
      <c r="S24" s="35" t="str">
        <f t="shared" si="32"/>
        <v>Casos de violencia hacia la mujer según Encuesta Nacional de Violencia Intrafamiliar en Tarapacá, para el periodo 2012-2020.</v>
      </c>
      <c r="T24" s="67" t="str">
        <f t="shared" si="5"/>
        <v>Casos de violencia hacia la mujer según Encuesta Nacional de Violencia Intrafamiliar en Tarapacá, para el periodo 2012-2020.</v>
      </c>
      <c r="U24" s="68" t="str">
        <f t="shared" si="6"/>
        <v>Región: Tarapacá</v>
      </c>
      <c r="V24" s="35" t="s">
        <v>13841</v>
      </c>
      <c r="W24" s="21" t="e">
        <f t="shared" ca="1" si="31"/>
        <v>#NAME?</v>
      </c>
      <c r="X24" s="61" t="str">
        <f t="shared" si="23"/>
        <v>CHL</v>
      </c>
      <c r="Y24" s="20" t="s">
        <v>10689</v>
      </c>
      <c r="Z24" s="35" t="str">
        <f t="shared" si="7"/>
        <v>Casos de violencia general por comuna en la región Tarapacá de acuerdo a los datos publicados por el Centro de Estudios y Análisis del Delito de Chile para el Periodo 2012-2020.</v>
      </c>
      <c r="AA24" s="64">
        <f t="shared" ref="AA24:AE24" si="54">+AA23</f>
        <v>44357</v>
      </c>
      <c r="AB24" s="61" t="str">
        <f t="shared" si="54"/>
        <v>Español</v>
      </c>
      <c r="AC24" s="61" t="str">
        <f t="shared" si="54"/>
        <v>Paula</v>
      </c>
      <c r="AD24" s="61" t="str">
        <f t="shared" si="54"/>
        <v>No Aplica</v>
      </c>
      <c r="AE24" s="61" t="str">
        <f t="shared" si="54"/>
        <v>No Aplica</v>
      </c>
      <c r="AF24" s="61" t="str">
        <f t="shared" ref="AF24" si="55">+AF23</f>
        <v>No Aplica</v>
      </c>
      <c r="AG24" s="65">
        <f>+VLOOKUP($P24,Parametros[[nombre]:[Columna1]],5,0)</f>
        <v>11</v>
      </c>
      <c r="AH24" s="65">
        <f t="shared" si="25"/>
        <v>1</v>
      </c>
      <c r="AI24" s="65">
        <f>+VLOOKUP($N24,Territorio[[nombre]:[Columna1]],7,0)</f>
        <v>252</v>
      </c>
      <c r="AJ24" s="65">
        <f>+VLOOKUP(O24,Temporalidad[[nombre]:[Columna1]],7,0)</f>
        <v>1757</v>
      </c>
      <c r="AK24" s="65">
        <f>+VLOOKUP(LEFT($D24,2),Tipo_Gráfico[[id2]:[Tipo Gráfico]],3,0)</f>
        <v>1</v>
      </c>
      <c r="AL24" s="35" t="str">
        <f t="shared" si="35"/>
        <v>Centro de Estudios y Análisis del Delito</v>
      </c>
      <c r="AM24" s="61" t="str">
        <f t="shared" si="26"/>
        <v>No Aplica</v>
      </c>
      <c r="AN24" s="61" t="str">
        <f t="shared" si="27"/>
        <v>No Aplica</v>
      </c>
      <c r="AO24" s="61" t="str">
        <f t="shared" si="28"/>
        <v>No Aplica</v>
      </c>
      <c r="AP24" s="66">
        <f>VLOOKUP($AC24,Responsables[],3,0)</f>
        <v>7</v>
      </c>
      <c r="AQ24" s="66">
        <f>VLOOKUP($R24,unidad_medida[[#All],[nombre]:[Columna1]],5,0)</f>
        <v>73</v>
      </c>
    </row>
    <row r="25" spans="1:43" ht="56.25" x14ac:dyDescent="0.25">
      <c r="A25" s="52" t="str">
        <f t="shared" ref="A25:A33" si="56">+D25&amp;"|FILT:"&amp;E25&amp;"| MUES:"&amp;G25&amp;"|"&amp;F25&amp;"|"&amp;O25&amp;"|"&amp;H25</f>
        <v>GR 22|FILT:Región| MUES:Periodo|Casos de violencia general|Periodo 2012-2020|</v>
      </c>
      <c r="B25" s="73" t="s">
        <v>13757</v>
      </c>
      <c r="C25" s="44">
        <v>16</v>
      </c>
      <c r="D25" s="45" t="s">
        <v>13789</v>
      </c>
      <c r="E25" s="50" t="s">
        <v>754</v>
      </c>
      <c r="F25" s="46" t="s">
        <v>13859</v>
      </c>
      <c r="G25" s="39" t="s">
        <v>10449</v>
      </c>
      <c r="H25" s="39"/>
      <c r="I25" s="41"/>
      <c r="J25" s="40" t="s">
        <v>795</v>
      </c>
      <c r="K25" s="74"/>
      <c r="L25" s="53"/>
      <c r="M25" s="36" t="str">
        <f t="shared" si="51"/>
        <v>Casos de violencia hacia la mujer según Encuesta Nacional de Violencia Intrafamiliar en Tarapacá, para el periodo 2012-2020.</v>
      </c>
      <c r="N25" s="20" t="str">
        <f t="shared" si="1"/>
        <v>Tarapacá</v>
      </c>
      <c r="O25" s="82" t="s">
        <v>10448</v>
      </c>
      <c r="P25" s="20" t="str">
        <f t="shared" si="9"/>
        <v>Casos</v>
      </c>
      <c r="Q25" s="28">
        <f>+IF($E25="PRODUCTO",VLOOKUP(J23,#REF!,9,0)&amp;"000",IF($E25="CATEGORÍA",VLOOKUP(J23,#REF!,7,0),$Q$1))</f>
        <v>270103001</v>
      </c>
      <c r="R25" s="20" t="str">
        <f t="shared" si="10"/>
        <v>casos</v>
      </c>
      <c r="S25" s="35" t="str">
        <f t="shared" si="32"/>
        <v>Casos de violencia hacia la mujer según Encuesta Nacional de Violencia Intrafamiliar en Tarapacá, para el periodo 2012-2020.</v>
      </c>
      <c r="T25" s="67" t="str">
        <f t="shared" si="5"/>
        <v>Casos de violencia hacia la mujer según Encuesta Nacional de Violencia Intrafamiliar en Tarapacá, para el periodo 2012-2020.</v>
      </c>
      <c r="U25" s="68" t="str">
        <f>+E25&amp;": "&amp;J23</f>
        <v>Región: Tarapacá</v>
      </c>
      <c r="V25" s="35" t="s">
        <v>13841</v>
      </c>
      <c r="W25" s="21" t="str">
        <f t="shared" si="31"/>
        <v>https://analytics.zoho.com/open-view/2395394000006706890</v>
      </c>
      <c r="X25" s="61" t="str">
        <f t="shared" si="23"/>
        <v>CHL</v>
      </c>
      <c r="Y25" s="20" t="s">
        <v>10689</v>
      </c>
      <c r="Z25" s="35" t="str">
        <f t="shared" si="7"/>
        <v>Casos de violencia general por comuna en la región Tarapacá de acuerdo a los datos publicados por el Centro de Estudios y Análisis del Delito de Chile para el Periodo 2012-2020.</v>
      </c>
      <c r="AA25" s="64">
        <f t="shared" ref="AA25:AE25" si="57">+AA24</f>
        <v>44357</v>
      </c>
      <c r="AB25" s="61" t="str">
        <f t="shared" si="57"/>
        <v>Español</v>
      </c>
      <c r="AC25" s="61" t="str">
        <f t="shared" si="57"/>
        <v>Paula</v>
      </c>
      <c r="AD25" s="61" t="str">
        <f t="shared" si="57"/>
        <v>No Aplica</v>
      </c>
      <c r="AE25" s="61" t="str">
        <f t="shared" si="57"/>
        <v>No Aplica</v>
      </c>
      <c r="AF25" s="61" t="str">
        <f t="shared" ref="AF25" si="58">+AF24</f>
        <v>No Aplica</v>
      </c>
      <c r="AG25" s="65">
        <f>+VLOOKUP($P25,Parametros[[nombre]:[Columna1]],5,0)</f>
        <v>11</v>
      </c>
      <c r="AH25" s="65">
        <f t="shared" si="25"/>
        <v>1</v>
      </c>
      <c r="AI25" s="65">
        <f>+VLOOKUP($N25,Territorio[[nombre]:[Columna1]],7,0)</f>
        <v>252</v>
      </c>
      <c r="AJ25" s="65">
        <f>+VLOOKUP(O25,Temporalidad[[nombre]:[Columna1]],7,0)</f>
        <v>1757</v>
      </c>
      <c r="AK25" s="65">
        <f>+VLOOKUP(LEFT($D25,2),Tipo_Gráfico[[id2]:[Tipo Gráfico]],3,0)</f>
        <v>1</v>
      </c>
      <c r="AL25" s="35" t="str">
        <f t="shared" si="35"/>
        <v>Centro de Estudios y Análisis del Delito</v>
      </c>
      <c r="AM25" s="61" t="str">
        <f t="shared" si="26"/>
        <v>No Aplica</v>
      </c>
      <c r="AN25" s="61" t="str">
        <f t="shared" si="27"/>
        <v>No Aplica</v>
      </c>
      <c r="AO25" s="61" t="str">
        <f t="shared" si="28"/>
        <v>No Aplica</v>
      </c>
      <c r="AP25" s="66">
        <f>VLOOKUP($AC25,Responsables[],3,0)</f>
        <v>7</v>
      </c>
      <c r="AQ25" s="66">
        <f>VLOOKUP($R25,unidad_medida[[#All],[nombre]:[Columna1]],5,0)</f>
        <v>73</v>
      </c>
    </row>
    <row r="26" spans="1:43" ht="56.25" x14ac:dyDescent="0.25">
      <c r="A26" s="52" t="str">
        <f t="shared" si="56"/>
        <v>GR 23|FILT:Región| MUES:Tipo de Violencia|Casos de violencia general|Periodo 2012-2020|</v>
      </c>
      <c r="B26" s="73" t="s">
        <v>13757</v>
      </c>
      <c r="C26" s="44">
        <v>16</v>
      </c>
      <c r="D26" s="45" t="s">
        <v>13825</v>
      </c>
      <c r="E26" s="50" t="s">
        <v>754</v>
      </c>
      <c r="F26" s="46" t="s">
        <v>13859</v>
      </c>
      <c r="G26" s="39" t="s">
        <v>13824</v>
      </c>
      <c r="H26" s="39"/>
      <c r="I26" s="41"/>
      <c r="J26" s="40" t="s">
        <v>795</v>
      </c>
      <c r="K26" s="74"/>
      <c r="L26" s="53"/>
      <c r="M26" s="36" t="str">
        <f t="shared" si="51"/>
        <v>Casos de violencia hacia la mujer según Encuesta Nacional de Violencia Intrafamiliar en Tarapacá, para el periodo 2012-2020.</v>
      </c>
      <c r="N26" s="20" t="str">
        <f t="shared" si="1"/>
        <v>Tarapacá</v>
      </c>
      <c r="O26" s="82" t="s">
        <v>10448</v>
      </c>
      <c r="P26" s="20" t="str">
        <f t="shared" si="9"/>
        <v>Casos</v>
      </c>
      <c r="Q26" s="28">
        <f>+IF($E26="PRODUCTO",VLOOKUP(J24,#REF!,9,0)&amp;"000",IF($E26="CATEGORÍA",VLOOKUP(J24,#REF!,7,0),$Q$1))</f>
        <v>270103001</v>
      </c>
      <c r="R26" s="20" t="str">
        <f t="shared" ref="R26:R28" si="59">R25</f>
        <v>casos</v>
      </c>
      <c r="S26" s="35" t="str">
        <f t="shared" ref="S26:S28" si="60">+M26</f>
        <v>Casos de violencia hacia la mujer según Encuesta Nacional de Violencia Intrafamiliar en Tarapacá, para el periodo 2012-2020.</v>
      </c>
      <c r="T26" s="67" t="str">
        <f t="shared" si="5"/>
        <v>Casos de violencia hacia la mujer según Encuesta Nacional de Violencia Intrafamiliar en Tarapacá, para el periodo 2012-2020.</v>
      </c>
      <c r="U26" s="68" t="str">
        <f t="shared" ref="U26:U28" si="61">+E26&amp;": "&amp;J24</f>
        <v>Región: Tarapacá</v>
      </c>
      <c r="V26" s="35" t="s">
        <v>13841</v>
      </c>
      <c r="W26" s="21" t="str">
        <f t="shared" ref="W26:W28" si="62">HYPERLINK(B26,B26)</f>
        <v>https://analytics.zoho.com/open-view/2395394000006706890</v>
      </c>
      <c r="X26" s="61" t="str">
        <f t="shared" si="23"/>
        <v>CHL</v>
      </c>
      <c r="Y26" s="20" t="s">
        <v>10689</v>
      </c>
      <c r="Z26" s="35" t="str">
        <f t="shared" si="7"/>
        <v>Casos de violencia general por comuna en la región Tarapacá de acuerdo a los datos publicados por el Centro de Estudios y Análisis del Delito de Chile para el Periodo 2012-2020.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11</v>
      </c>
      <c r="AH26" s="65">
        <f t="shared" si="25"/>
        <v>1</v>
      </c>
      <c r="AI26" s="65">
        <f>+VLOOKUP($N26,Territorio[[nombre]:[Columna1]],7,0)</f>
        <v>252</v>
      </c>
      <c r="AJ26" s="65">
        <f>+VLOOKUP(O26,Temporalidad[[nombre]:[Columna1]],7,0)</f>
        <v>1757</v>
      </c>
      <c r="AK26" s="65">
        <f>+VLOOKUP(LEFT($D26,2),Tipo_Gráfico[[id2]:[Tipo Gráfico]],3,0)</f>
        <v>1</v>
      </c>
      <c r="AL26" s="35" t="str">
        <f t="shared" ref="AL26:AL28" si="64">AL25</f>
        <v>Centro de Estudios y Análisis del Delito</v>
      </c>
      <c r="AM26" s="61" t="str">
        <f t="shared" si="26"/>
        <v>No Aplica</v>
      </c>
      <c r="AN26" s="61" t="str">
        <f t="shared" si="27"/>
        <v>No Aplica</v>
      </c>
      <c r="AO26" s="61" t="str">
        <f t="shared" si="28"/>
        <v>No Aplica</v>
      </c>
      <c r="AP26" s="66">
        <f>VLOOKUP($AC26,Responsables[],3,0)</f>
        <v>7</v>
      </c>
      <c r="AQ26" s="66">
        <f>VLOOKUP($R26,unidad_medida[[#All],[nombre]:[Columna1]],5,0)</f>
        <v>73</v>
      </c>
    </row>
    <row r="27" spans="1:43" ht="45" x14ac:dyDescent="0.25">
      <c r="A27" s="52" t="str">
        <f t="shared" si="56"/>
        <v>GR 24|FILT:Comuna| MUES:Prevalencia|Casos de violencia general|Periodo 2012-2020|</v>
      </c>
      <c r="B27" s="73" t="s">
        <v>13757</v>
      </c>
      <c r="C27" s="38">
        <v>244</v>
      </c>
      <c r="D27" s="45" t="s">
        <v>13826</v>
      </c>
      <c r="E27" s="50" t="s">
        <v>1061</v>
      </c>
      <c r="F27" s="46" t="s">
        <v>13859</v>
      </c>
      <c r="G27" s="39" t="s">
        <v>13761</v>
      </c>
      <c r="H27" s="39"/>
      <c r="I27" s="41"/>
      <c r="J27" s="40" t="s">
        <v>1059</v>
      </c>
      <c r="K27" s="74"/>
      <c r="L27" s="53"/>
      <c r="M27" s="36" t="str">
        <f t="shared" si="51"/>
        <v>Casos de violencia hacia la mujer según Encuesta Nacional de Violencia Intrafamiliar en Iquique, para el periodo 2012-2020.</v>
      </c>
      <c r="N27" s="20" t="str">
        <f t="shared" si="1"/>
        <v>Iquique</v>
      </c>
      <c r="O27" s="82" t="s">
        <v>10448</v>
      </c>
      <c r="P27" s="20" t="str">
        <f t="shared" si="9"/>
        <v>Casos</v>
      </c>
      <c r="Q27" s="28">
        <f>+IF($E27="PRODUCTO",VLOOKUP(J25,#REF!,9,0)&amp;"000",IF($E27="CATEGORÍA",VLOOKUP(J25,#REF!,7,0),$Q$1))</f>
        <v>270103001</v>
      </c>
      <c r="R27" s="20" t="str">
        <f t="shared" si="59"/>
        <v>casos</v>
      </c>
      <c r="S27" s="35" t="str">
        <f t="shared" si="60"/>
        <v>Casos de violencia hacia la mujer según Encuesta Nacional de Violencia Intrafamiliar en Iquique, para el periodo 2012-2020.</v>
      </c>
      <c r="T27" s="67" t="str">
        <f t="shared" si="5"/>
        <v>Casos de violencia hacia la mujer según Encuesta Nacional de Violencia Intrafamiliar en Iquique, para el periodo 2012-2020.</v>
      </c>
      <c r="U27" s="68" t="str">
        <f t="shared" si="61"/>
        <v>Comuna: Tarapacá</v>
      </c>
      <c r="V27" s="35" t="s">
        <v>13841</v>
      </c>
      <c r="W27" s="21" t="str">
        <f t="shared" si="62"/>
        <v>https://analytics.zoho.com/open-view/2395394000006706890</v>
      </c>
      <c r="X27" s="61" t="str">
        <f t="shared" si="23"/>
        <v>CHL</v>
      </c>
      <c r="Y27" s="20" t="s">
        <v>10689</v>
      </c>
      <c r="Z27" s="35" t="str">
        <f t="shared" si="7"/>
        <v>Casos de violencia general por comuna en la región Iquique de acuerdo a los datos publicados por el Centro de Estudios y Análisis del Delito de Chile para el Periodo 2012-2020.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11</v>
      </c>
      <c r="AH27" s="65">
        <f t="shared" si="25"/>
        <v>1</v>
      </c>
      <c r="AI27" s="65">
        <f>+VLOOKUP($N27,Territorio[[nombre]:[Columna1]],7,0)</f>
        <v>343</v>
      </c>
      <c r="AJ27" s="65">
        <f>+VLOOKUP(O27,Temporalidad[[nombre]:[Columna1]],7,0)</f>
        <v>1757</v>
      </c>
      <c r="AK27" s="65">
        <f>+VLOOKUP(LEFT($D27,2),Tipo_Gráfico[[id2]:[Tipo Gráfico]],3,0)</f>
        <v>1</v>
      </c>
      <c r="AL27" s="35" t="str">
        <f t="shared" si="64"/>
        <v>Centro de Estudios y Análisis del Delito</v>
      </c>
      <c r="AM27" s="61" t="str">
        <f t="shared" si="26"/>
        <v>No Aplica</v>
      </c>
      <c r="AN27" s="61" t="str">
        <f t="shared" si="27"/>
        <v>No Aplica</v>
      </c>
      <c r="AO27" s="61" t="str">
        <f t="shared" si="28"/>
        <v>No Aplica</v>
      </c>
      <c r="AP27" s="66">
        <f>VLOOKUP($AC27,Responsables[],3,0)</f>
        <v>7</v>
      </c>
      <c r="AQ27" s="66">
        <f>VLOOKUP($R27,unidad_medida[[#All],[nombre]:[Columna1]],5,0)</f>
        <v>73</v>
      </c>
    </row>
    <row r="28" spans="1:43" ht="45" x14ac:dyDescent="0.25">
      <c r="A28" s="52" t="str">
        <f t="shared" si="56"/>
        <v>GR 25|FILT:Comuna| MUES:Periodo|Casos de violencia general|Periodo 2012-2020|</v>
      </c>
      <c r="B28" s="73" t="s">
        <v>13757</v>
      </c>
      <c r="C28" s="38">
        <v>244</v>
      </c>
      <c r="D28" s="45" t="s">
        <v>13827</v>
      </c>
      <c r="E28" s="50" t="s">
        <v>1061</v>
      </c>
      <c r="F28" s="46" t="s">
        <v>13859</v>
      </c>
      <c r="G28" s="39" t="s">
        <v>10449</v>
      </c>
      <c r="H28" s="39"/>
      <c r="I28" s="41"/>
      <c r="J28" s="40" t="s">
        <v>1059</v>
      </c>
      <c r="K28" s="74"/>
      <c r="L28" s="53"/>
      <c r="M28" s="36" t="str">
        <f t="shared" si="51"/>
        <v>Casos de violencia hacia la mujer según Encuesta Nacional de Violencia Intrafamiliar en Iquique, para el periodo 2012-2020.</v>
      </c>
      <c r="N28" s="20" t="str">
        <f t="shared" si="1"/>
        <v>Iquique</v>
      </c>
      <c r="O28" s="82" t="s">
        <v>10448</v>
      </c>
      <c r="P28" s="20" t="str">
        <f t="shared" si="9"/>
        <v>Casos</v>
      </c>
      <c r="Q28" s="28">
        <f>+IF($E28="PRODUCTO",VLOOKUP(J26,#REF!,9,0)&amp;"000",IF($E28="CATEGORÍA",VLOOKUP(J26,#REF!,7,0),$Q$1))</f>
        <v>270103001</v>
      </c>
      <c r="R28" s="20" t="str">
        <f t="shared" si="59"/>
        <v>casos</v>
      </c>
      <c r="S28" s="35" t="str">
        <f t="shared" si="60"/>
        <v>Casos de violencia hacia la mujer según Encuesta Nacional de Violencia Intrafamiliar en Iquique, para el periodo 2012-2020.</v>
      </c>
      <c r="T28" s="67" t="str">
        <f t="shared" si="5"/>
        <v>Casos de violencia hacia la mujer según Encuesta Nacional de Violencia Intrafamiliar en Iquique, para el periodo 2012-2020.</v>
      </c>
      <c r="U28" s="68" t="str">
        <f t="shared" si="61"/>
        <v>Comuna: Tarapacá</v>
      </c>
      <c r="V28" s="35" t="s">
        <v>13841</v>
      </c>
      <c r="W28" s="21" t="str">
        <f t="shared" si="62"/>
        <v>https://analytics.zoho.com/open-view/2395394000006706890</v>
      </c>
      <c r="X28" s="61" t="str">
        <f t="shared" si="23"/>
        <v>CHL</v>
      </c>
      <c r="Y28" s="20" t="s">
        <v>10689</v>
      </c>
      <c r="Z28" s="35" t="str">
        <f t="shared" si="7"/>
        <v>Casos de violencia general por comuna en la región Iquique de acuerdo a los datos publicados por el Centro de Estudios y Análisis del Delito de Chile para el Periodo 2012-2020.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11</v>
      </c>
      <c r="AH28" s="65">
        <f t="shared" si="25"/>
        <v>1</v>
      </c>
      <c r="AI28" s="65">
        <f>+VLOOKUP($N28,Territorio[[nombre]:[Columna1]],7,0)</f>
        <v>343</v>
      </c>
      <c r="AJ28" s="65">
        <f>+VLOOKUP(O28,Temporalidad[[nombre]:[Columna1]],7,0)</f>
        <v>1757</v>
      </c>
      <c r="AK28" s="65">
        <f>+VLOOKUP(LEFT($D28,2),Tipo_Gráfico[[id2]:[Tipo Gráfico]],3,0)</f>
        <v>1</v>
      </c>
      <c r="AL28" s="35" t="str">
        <f t="shared" si="64"/>
        <v>Centro de Estudios y Análisis del Delito</v>
      </c>
      <c r="AM28" s="61" t="str">
        <f t="shared" si="26"/>
        <v>No Aplica</v>
      </c>
      <c r="AN28" s="61" t="str">
        <f t="shared" si="27"/>
        <v>No Aplica</v>
      </c>
      <c r="AO28" s="61" t="str">
        <f t="shared" si="28"/>
        <v>No Aplica</v>
      </c>
      <c r="AP28" s="66">
        <f>VLOOKUP($AC28,Responsables[],3,0)</f>
        <v>7</v>
      </c>
      <c r="AQ28" s="66">
        <f>VLOOKUP($R28,unidad_medida[[#All],[nombre]:[Columna1]],5,0)</f>
        <v>73</v>
      </c>
    </row>
    <row r="29" spans="1:43" ht="45" x14ac:dyDescent="0.25">
      <c r="A29" s="52" t="str">
        <f t="shared" si="56"/>
        <v>GR 26|FILT:Comuna| MUES:Tipo de Violencia|Casos de violencia general|Periodo 2012-2020|</v>
      </c>
      <c r="B29" s="73" t="s">
        <v>13757</v>
      </c>
      <c r="C29" s="38">
        <v>244</v>
      </c>
      <c r="D29" s="45" t="s">
        <v>13828</v>
      </c>
      <c r="E29" s="50" t="s">
        <v>1061</v>
      </c>
      <c r="F29" s="46" t="s">
        <v>13859</v>
      </c>
      <c r="G29" s="39" t="s">
        <v>13824</v>
      </c>
      <c r="H29" s="39"/>
      <c r="I29" s="41"/>
      <c r="J29" s="40" t="s">
        <v>1059</v>
      </c>
      <c r="K29" s="74"/>
      <c r="L29" s="53"/>
      <c r="M29" s="36" t="str">
        <f t="shared" si="51"/>
        <v>Casos de violencia hacia la mujer según Encuesta Nacional de Violencia Intrafamiliar en Iquique, para el periodo 2012-2020.</v>
      </c>
      <c r="N29" s="20" t="str">
        <f t="shared" si="1"/>
        <v>Iquique</v>
      </c>
      <c r="O29" s="82" t="s">
        <v>10448</v>
      </c>
      <c r="P29" s="20" t="str">
        <f t="shared" si="9"/>
        <v>Casos</v>
      </c>
      <c r="Q29" s="28">
        <f>+IF($E29="PRODUCTO",VLOOKUP(J27,#REF!,9,0)&amp;"000",IF($E29="CATEGORÍA",VLOOKUP(J27,#REF!,7,0),$Q$1))</f>
        <v>270103001</v>
      </c>
      <c r="R29" s="20" t="str">
        <f t="shared" ref="R29:R31" si="67">R28</f>
        <v>casos</v>
      </c>
      <c r="S29" s="35" t="str">
        <f t="shared" ref="S29:S31" si="68">+M29</f>
        <v>Casos de violencia hacia la mujer según Encuesta Nacional de Violencia Intrafamiliar en Iquique, para el periodo 2012-2020.</v>
      </c>
      <c r="T29" s="67" t="str">
        <f t="shared" si="5"/>
        <v>Casos de violencia hacia la mujer según Encuesta Nacional de Violencia Intrafamiliar en Iquique, para el periodo 2012-2020.</v>
      </c>
      <c r="U29" s="68" t="str">
        <f t="shared" ref="U29:U31" si="69">+E29&amp;": "&amp;J27</f>
        <v>Comuna: Iquique</v>
      </c>
      <c r="V29" s="35" t="s">
        <v>13841</v>
      </c>
      <c r="W29" s="21" t="str">
        <f t="shared" ref="W29:W31" si="70">HYPERLINK(B29,B29)</f>
        <v>https://analytics.zoho.com/open-view/2395394000006706890</v>
      </c>
      <c r="X29" s="61" t="str">
        <f t="shared" si="23"/>
        <v>CHL</v>
      </c>
      <c r="Y29" s="20" t="s">
        <v>10689</v>
      </c>
      <c r="Z29" s="35" t="str">
        <f t="shared" si="7"/>
        <v>Casos de violencia general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5"/>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6"/>
        <v>No Aplica</v>
      </c>
      <c r="AN29" s="61" t="str">
        <f t="shared" si="27"/>
        <v>No Aplica</v>
      </c>
      <c r="AO29" s="61" t="str">
        <f t="shared" si="28"/>
        <v>No Aplica</v>
      </c>
      <c r="AP29" s="66">
        <f>VLOOKUP($AC29,Responsables[],3,0)</f>
        <v>7</v>
      </c>
      <c r="AQ29" s="66">
        <f>VLOOKUP($R29,unidad_medida[[#All],[nombre]:[Columna1]],5,0)</f>
        <v>73</v>
      </c>
    </row>
    <row r="30" spans="1:43" ht="67.5" x14ac:dyDescent="0.25">
      <c r="A30" s="52" t="str">
        <f t="shared" si="56"/>
        <v>GR 27|FILT:Prevalencia| MUES:Región|Casos de violencia general|Periodo 2012-2020|</v>
      </c>
      <c r="B30" s="73" t="s">
        <v>13757</v>
      </c>
      <c r="C30" s="38">
        <v>7</v>
      </c>
      <c r="D30" s="45" t="s">
        <v>13829</v>
      </c>
      <c r="E30" s="50" t="s">
        <v>13761</v>
      </c>
      <c r="F30" s="46" t="s">
        <v>13859</v>
      </c>
      <c r="G30" s="39" t="s">
        <v>754</v>
      </c>
      <c r="H30" s="39"/>
      <c r="I30" s="41"/>
      <c r="J30" s="40" t="s">
        <v>13769</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1"/>
        <v>Chile</v>
      </c>
      <c r="O30" s="82" t="s">
        <v>10448</v>
      </c>
      <c r="P30" s="20" t="str">
        <f t="shared" si="9"/>
        <v>Casos</v>
      </c>
      <c r="Q30" s="28">
        <f>+IF($E30="PRODUCTO",VLOOKUP(J28,#REF!,9,0)&amp;"000",IF($E30="CATEGORÍA",VLOOKUP(J28,#REF!,7,0),$Q$1))</f>
        <v>270103001</v>
      </c>
      <c r="R30" s="20" t="str">
        <f t="shared" si="67"/>
        <v>casos</v>
      </c>
      <c r="S30" s="35" t="str">
        <f t="shared" si="68"/>
        <v>Casos de violencia hacia la mujer según Encuesta Nacional de Violencia Intrafamiliar por Prevalencia Violencia Psicológica General Año, para el periodo 2012-2020.</v>
      </c>
      <c r="T30" s="67" t="str">
        <f t="shared" si="5"/>
        <v>Casos de violencia hacia la mujer según Encuesta Nacional de Violencia Intrafamiliar por Prevalencia Violencia Psicológica General Año, para el periodo 2012-2020.</v>
      </c>
      <c r="U30" s="68" t="str">
        <f t="shared" si="69"/>
        <v>Prevalencia: Iquique</v>
      </c>
      <c r="V30" s="35" t="s">
        <v>13841</v>
      </c>
      <c r="W30" s="21" t="str">
        <f t="shared" si="70"/>
        <v>https://analytics.zoho.com/open-view/2395394000006706890</v>
      </c>
      <c r="X30" s="61" t="str">
        <f t="shared" si="23"/>
        <v>CHL</v>
      </c>
      <c r="Y30" s="20" t="s">
        <v>10689</v>
      </c>
      <c r="Z30" s="35" t="str">
        <f t="shared" si="7"/>
        <v>Casos de violencia general por comuna en la región Prevalencia Violencia Psicológica General Año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5"/>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6"/>
        <v>No Aplica</v>
      </c>
      <c r="AN30" s="61" t="str">
        <f t="shared" si="27"/>
        <v>No Aplica</v>
      </c>
      <c r="AO30" s="61" t="str">
        <f t="shared" si="28"/>
        <v>No Aplica</v>
      </c>
      <c r="AP30" s="66">
        <f>VLOOKUP($AC30,Responsables[],3,0)</f>
        <v>7</v>
      </c>
      <c r="AQ30" s="66">
        <f>VLOOKUP($R30,unidad_medida[[#All],[nombre]:[Columna1]],5,0)</f>
        <v>73</v>
      </c>
    </row>
    <row r="31" spans="1:43" ht="67.5" x14ac:dyDescent="0.25">
      <c r="A31" s="52" t="str">
        <f t="shared" si="56"/>
        <v>GR 28|FILT:Prevalencia| MUES:Comuna|Casos de violencia general|Periodo 2012-2020|</v>
      </c>
      <c r="B31" s="73" t="s">
        <v>13757</v>
      </c>
      <c r="C31" s="38">
        <v>7</v>
      </c>
      <c r="D31" s="45" t="s">
        <v>13830</v>
      </c>
      <c r="E31" s="50" t="s">
        <v>13761</v>
      </c>
      <c r="F31" s="46" t="s">
        <v>13859</v>
      </c>
      <c r="G31" s="39" t="s">
        <v>1061</v>
      </c>
      <c r="H31" s="39"/>
      <c r="I31" s="41"/>
      <c r="J31" s="40" t="s">
        <v>13769</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1"/>
        <v>Chile</v>
      </c>
      <c r="O31" s="82" t="s">
        <v>10448</v>
      </c>
      <c r="P31" s="20" t="str">
        <f t="shared" si="9"/>
        <v>Casos</v>
      </c>
      <c r="Q31" s="28">
        <f>+IF($E31="PRODUCTO",VLOOKUP(J29,#REF!,9,0)&amp;"000",IF($E31="CATEGORÍA",VLOOKUP(J29,#REF!,7,0),$Q$1))</f>
        <v>270103001</v>
      </c>
      <c r="R31" s="20" t="str">
        <f t="shared" si="67"/>
        <v>casos</v>
      </c>
      <c r="S31" s="35" t="str">
        <f t="shared" si="68"/>
        <v>Casos de violencia hacia la mujer según Encuesta Nacional de Violencia Intrafamiliar por Prevalencia Violencia Psicológica General Año, para el periodo 2012-2020.</v>
      </c>
      <c r="T31" s="67" t="str">
        <f t="shared" si="5"/>
        <v>Casos de violencia hacia la mujer según Encuesta Nacional de Violencia Intrafamiliar por Prevalencia Violencia Psicológica General Año, para el periodo 2012-2020.</v>
      </c>
      <c r="U31" s="68" t="str">
        <f t="shared" si="69"/>
        <v>Prevalencia: Iquique</v>
      </c>
      <c r="V31" s="35" t="s">
        <v>13841</v>
      </c>
      <c r="W31" s="21" t="str">
        <f t="shared" si="70"/>
        <v>https://analytics.zoho.com/open-view/2395394000006706890</v>
      </c>
      <c r="X31" s="61" t="str">
        <f t="shared" si="23"/>
        <v>CHL</v>
      </c>
      <c r="Y31" s="20" t="s">
        <v>10689</v>
      </c>
      <c r="Z31" s="35" t="str">
        <f t="shared" si="7"/>
        <v>Casos de violencia general por comuna en la región Prevalencia Violencia Psicológica General Año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5"/>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6"/>
        <v>No Aplica</v>
      </c>
      <c r="AN31" s="61" t="str">
        <f t="shared" si="27"/>
        <v>No Aplica</v>
      </c>
      <c r="AO31" s="61" t="str">
        <f t="shared" si="28"/>
        <v>No Aplica</v>
      </c>
      <c r="AP31" s="66">
        <f>VLOOKUP($AC31,Responsables[],3,0)</f>
        <v>7</v>
      </c>
      <c r="AQ31" s="66">
        <f>VLOOKUP($R31,unidad_medida[[#All],[nombre]:[Columna1]],5,0)</f>
        <v>73</v>
      </c>
    </row>
    <row r="32" spans="1:43" ht="67.5" x14ac:dyDescent="0.25">
      <c r="A32" s="52" t="str">
        <f t="shared" si="56"/>
        <v>GR 29|FILT:Prevalencia| MUES:Periodo|Casos de violencia general|Periodo 2012-2020|</v>
      </c>
      <c r="B32" s="73" t="s">
        <v>13757</v>
      </c>
      <c r="C32" s="38">
        <v>7</v>
      </c>
      <c r="D32" s="45" t="s">
        <v>13831</v>
      </c>
      <c r="E32" s="50" t="s">
        <v>13761</v>
      </c>
      <c r="F32" s="46" t="s">
        <v>13859</v>
      </c>
      <c r="G32" s="39" t="s">
        <v>10449</v>
      </c>
      <c r="H32" s="39"/>
      <c r="I32" s="41"/>
      <c r="J32" s="40" t="s">
        <v>13769</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9"/>
        <v>Casos</v>
      </c>
      <c r="Q32" s="28">
        <f>+IF($E32="PRODUCTO",VLOOKUP(J30,#REF!,9,0)&amp;"000",IF($E32="CATEGORÍA",VLOOKUP(J30,#REF!,7,0),$Q$1))</f>
        <v>270103001</v>
      </c>
      <c r="R32" s="20" t="str">
        <f t="shared" ref="R32:R59" si="76">R31</f>
        <v>casos</v>
      </c>
      <c r="S32" s="35" t="str">
        <f t="shared" ref="S32:S33" si="77">+M32</f>
        <v>Casos de violencia hacia la mujer según Encuesta Nacional de Violencia Intrafamiliar por Prevalencia Violencia Psicológica General Año, para el periodo 2012-2020.</v>
      </c>
      <c r="T32" s="67" t="str">
        <f t="shared" si="5"/>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13841</v>
      </c>
      <c r="W32" s="21" t="str">
        <f t="shared" ref="W32:W33" si="79">HYPERLINK(B32,B32)</f>
        <v>https://analytics.zoho.com/open-view/2395394000006706890</v>
      </c>
      <c r="X32" s="61" t="str">
        <f t="shared" si="23"/>
        <v>CHL</v>
      </c>
      <c r="Y32" s="20" t="s">
        <v>10689</v>
      </c>
      <c r="Z32" s="35" t="str">
        <f t="shared" si="7"/>
        <v>Casos de violencia general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5"/>
        <v>1</v>
      </c>
      <c r="AI32" s="65">
        <f>+VLOOKUP($N32,Territorio[[nombre]:[Columna1]],7,0)</f>
        <v>38</v>
      </c>
      <c r="AJ32" s="65">
        <f>+VLOOKUP(O32,Temporalidad[[nombre]:[Columna1]],7,0)</f>
        <v>1757</v>
      </c>
      <c r="AK32" s="65">
        <f>+VLOOKUP(LEFT($D32,2),Tipo_Gráfico[[id2]:[Tipo Gráfico]],3,0)</f>
        <v>1</v>
      </c>
      <c r="AL32" s="35" t="str">
        <f t="shared" ref="AL32:AL59" si="80">AL31</f>
        <v>Centro de Estudios y Análisis del Delito</v>
      </c>
      <c r="AM32" s="61" t="str">
        <f t="shared" si="26"/>
        <v>No Aplica</v>
      </c>
      <c r="AN32" s="61" t="str">
        <f t="shared" si="27"/>
        <v>No Aplica</v>
      </c>
      <c r="AO32" s="61" t="str">
        <f t="shared" si="28"/>
        <v>No Aplica</v>
      </c>
      <c r="AP32" s="66">
        <f>VLOOKUP($AC32,Responsables[],3,0)</f>
        <v>7</v>
      </c>
      <c r="AQ32" s="66">
        <f>VLOOKUP($R32,unidad_medida[[#All],[nombre]:[Columna1]],5,0)</f>
        <v>73</v>
      </c>
    </row>
    <row r="33" spans="1:43" ht="67.5" x14ac:dyDescent="0.25">
      <c r="A33" s="52" t="str">
        <f t="shared" si="56"/>
        <v>GR 30|FILT:Prevalencia| MUES:Tipo de Violencia|Casos de violencia general|Periodo 2012-2020|</v>
      </c>
      <c r="B33" s="73" t="s">
        <v>13757</v>
      </c>
      <c r="C33" s="38">
        <v>7</v>
      </c>
      <c r="D33" s="45" t="s">
        <v>13832</v>
      </c>
      <c r="E33" s="50" t="s">
        <v>13761</v>
      </c>
      <c r="F33" s="46" t="s">
        <v>13859</v>
      </c>
      <c r="G33" s="39" t="s">
        <v>13824</v>
      </c>
      <c r="H33" s="39"/>
      <c r="I33" s="41"/>
      <c r="J33" s="40" t="s">
        <v>13769</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9"/>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5"/>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13841</v>
      </c>
      <c r="W33" s="21" t="str">
        <f t="shared" si="79"/>
        <v>https://analytics.zoho.com/open-view/2395394000006706890</v>
      </c>
      <c r="X33" s="61" t="str">
        <f t="shared" si="23"/>
        <v>CHL</v>
      </c>
      <c r="Y33" s="20" t="s">
        <v>10689</v>
      </c>
      <c r="Z33" s="35" t="str">
        <f t="shared" si="7"/>
        <v>Casos de violencia general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5"/>
        <v>1</v>
      </c>
      <c r="AI33" s="65">
        <f>+VLOOKUP($N33,Territorio[[nombre]:[Columna1]],7,0)</f>
        <v>38</v>
      </c>
      <c r="AJ33" s="65">
        <f>+VLOOKUP(O33,Temporalidad[[nombre]:[Columna1]],7,0)</f>
        <v>1757</v>
      </c>
      <c r="AK33" s="65">
        <f>+VLOOKUP(LEFT($D33,2),Tipo_Gráfico[[id2]:[Tipo Gráfico]],3,0)</f>
        <v>1</v>
      </c>
      <c r="AL33" s="35" t="str">
        <f t="shared" si="80"/>
        <v>Centro de Estudios y Análisis del Delito</v>
      </c>
      <c r="AM33" s="61" t="str">
        <f t="shared" si="26"/>
        <v>No Aplica</v>
      </c>
      <c r="AN33" s="61" t="str">
        <f t="shared" si="27"/>
        <v>No Aplica</v>
      </c>
      <c r="AO33" s="61" t="str">
        <f t="shared" si="28"/>
        <v>No Aplica</v>
      </c>
      <c r="AP33" s="66">
        <f>VLOOKUP($AC33,Responsables[],3,0)</f>
        <v>7</v>
      </c>
      <c r="AQ33" s="66">
        <f>VLOOKUP($R33,unidad_medida[[#All],[nombre]:[Columna1]],5,0)</f>
        <v>73</v>
      </c>
    </row>
    <row r="34" spans="1:43" ht="56.25" x14ac:dyDescent="0.25">
      <c r="A34" s="52" t="str">
        <f t="shared" ref="A34:A41" si="81">+D34&amp;"|FILT:"&amp;E34&amp;"| MUES:"&amp;G34&amp;"|"&amp;F34&amp;"|"&amp;O34&amp;"|"&amp;H34</f>
        <v>GR 31|FILT:Periodo| MUES:Región|Casos de violencia general|Periodo 2012-2020|</v>
      </c>
      <c r="B34" s="73" t="s">
        <v>13757</v>
      </c>
      <c r="C34" s="44">
        <v>2</v>
      </c>
      <c r="D34" s="45" t="s">
        <v>13833</v>
      </c>
      <c r="E34" s="50" t="s">
        <v>10449</v>
      </c>
      <c r="F34" s="46" t="s">
        <v>13859</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51" si="82">IF(E34="Región",J34,IF(E34="Comuna",J34,"Chile"))</f>
        <v>Chile</v>
      </c>
      <c r="O34" s="82" t="s">
        <v>10448</v>
      </c>
      <c r="P34" s="20" t="str">
        <f t="shared" si="9"/>
        <v>Casos</v>
      </c>
      <c r="Q34" s="28">
        <f>+IF($E34="PRODUCTO",VLOOKUP(J32,#REF!,9,0)&amp;"000",IF($E34="CATEGORÍA",VLOOKUP(J32,#REF!,7,0),$Q$1))</f>
        <v>270103001</v>
      </c>
      <c r="R34" s="20" t="str">
        <f t="shared" si="76"/>
        <v>casos</v>
      </c>
      <c r="S34" s="35" t="str">
        <f t="shared" ref="S34:S41" si="83">+M34</f>
        <v>Casos de violencia hacia la mujer según Encuesta Nacional de Violencia Intrafamiliar con Año como indicador de periodo, para el año 2020.</v>
      </c>
      <c r="T34" s="67" t="str">
        <f t="shared" ref="T34:T41" si="84">+S34</f>
        <v>Casos de violencia hacia la mujer según Encuesta Nacional de Violencia Intrafamiliar con Año como indicador de periodo, para el año 2020.</v>
      </c>
      <c r="U34" s="68" t="str">
        <f t="shared" ref="U34:U41" si="85">+E34&amp;": "&amp;J32</f>
        <v>Periodo: Prevalencia Violencia Psicológica General Año</v>
      </c>
      <c r="V34" s="35" t="s">
        <v>13841</v>
      </c>
      <c r="W34" s="21" t="str">
        <f t="shared" ref="W34:W41" si="86">HYPERLINK(B34,B34)</f>
        <v>https://analytics.zoho.com/open-view/2395394000006706890</v>
      </c>
      <c r="X34" s="61" t="str">
        <f t="shared" si="23"/>
        <v>CHL</v>
      </c>
      <c r="Y34" s="20" t="s">
        <v>10689</v>
      </c>
      <c r="Z34" s="35" t="str">
        <f t="shared" si="7"/>
        <v>Casos de violencia general por comuna en la región Año de acuerdo a los datos publicados por el Centro de Estudios y Análisis del Delito de Chile para el Periodo 2012-2020.</v>
      </c>
      <c r="AA34" s="64">
        <f t="shared" ref="AA34:AF34" si="87">+AA33</f>
        <v>44357</v>
      </c>
      <c r="AB34" s="61" t="str">
        <f t="shared" si="87"/>
        <v>Español</v>
      </c>
      <c r="AC34" s="61" t="str">
        <f t="shared" si="87"/>
        <v>Paula</v>
      </c>
      <c r="AD34" s="61" t="str">
        <f t="shared" si="87"/>
        <v>No Aplica</v>
      </c>
      <c r="AE34" s="61" t="str">
        <f t="shared" si="87"/>
        <v>No Aplica</v>
      </c>
      <c r="AF34" s="61" t="str">
        <f t="shared" si="87"/>
        <v>No Aplica</v>
      </c>
      <c r="AG34" s="65">
        <f>+VLOOKUP($P34,Parametros[[nombre]:[Columna1]],5,0)</f>
        <v>11</v>
      </c>
      <c r="AH34" s="65">
        <f t="shared" si="25"/>
        <v>1</v>
      </c>
      <c r="AI34" s="65">
        <f>+VLOOKUP($N34,Territorio[[nombre]:[Columna1]],7,0)</f>
        <v>38</v>
      </c>
      <c r="AJ34" s="65">
        <f>+VLOOKUP(O34,Temporalidad[[nombre]:[Columna1]],7,0)</f>
        <v>1757</v>
      </c>
      <c r="AK34" s="65">
        <f>+VLOOKUP(LEFT($D34,2),Tipo_Gráfico[[id2]:[Tipo Gráfico]],3,0)</f>
        <v>1</v>
      </c>
      <c r="AL34" s="35" t="str">
        <f t="shared" si="80"/>
        <v>Centro de Estudios y Análisis del Delito</v>
      </c>
      <c r="AM34" s="61" t="str">
        <f t="shared" si="26"/>
        <v>No Aplica</v>
      </c>
      <c r="AN34" s="61" t="str">
        <f t="shared" si="27"/>
        <v>No Aplica</v>
      </c>
      <c r="AO34" s="61" t="str">
        <f t="shared" si="28"/>
        <v>No Aplica</v>
      </c>
      <c r="AP34" s="66">
        <f>VLOOKUP($AC34,Responsables[],3,0)</f>
        <v>7</v>
      </c>
      <c r="AQ34" s="66">
        <f>VLOOKUP($R34,unidad_medida[[#All],[nombre]:[Columna1]],5,0)</f>
        <v>73</v>
      </c>
    </row>
    <row r="35" spans="1:43" ht="56.25" x14ac:dyDescent="0.25">
      <c r="A35" s="52" t="str">
        <f t="shared" si="81"/>
        <v>GR 32|FILT:Periodo| MUES:Comuna|Casos de violencia general|Periodo 2012-2020|</v>
      </c>
      <c r="B35" s="73" t="s">
        <v>13757</v>
      </c>
      <c r="C35" s="38">
        <v>2</v>
      </c>
      <c r="D35" s="45" t="s">
        <v>13834</v>
      </c>
      <c r="E35" s="50" t="s">
        <v>10449</v>
      </c>
      <c r="F35" s="46" t="s">
        <v>13859</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2"/>
        <v>Chile</v>
      </c>
      <c r="O35" s="82" t="s">
        <v>10448</v>
      </c>
      <c r="P35" s="20" t="str">
        <f t="shared" si="9"/>
        <v>Casos</v>
      </c>
      <c r="Q35" s="28">
        <f>+IF($E35="PRODUCTO",VLOOKUP(J33,#REF!,9,0)&amp;"000",IF($E35="CATEGORÍA",VLOOKUP(J33,#REF!,7,0),$Q$1))</f>
        <v>270103001</v>
      </c>
      <c r="R35" s="20" t="str">
        <f t="shared" si="76"/>
        <v>casos</v>
      </c>
      <c r="S35" s="35" t="str">
        <f t="shared" si="83"/>
        <v>Casos de violencia hacia la mujer según Encuesta Nacional de Violencia Intrafamiliar con Año como indicador de periodo, para el periodo 2012-2020.</v>
      </c>
      <c r="T35" s="67" t="str">
        <f t="shared" si="84"/>
        <v>Casos de violencia hacia la mujer según Encuesta Nacional de Violencia Intrafamiliar con Año como indicador de periodo, para el periodo 2012-2020.</v>
      </c>
      <c r="U35" s="68" t="str">
        <f t="shared" si="85"/>
        <v>Periodo: Prevalencia Violencia Psicológica General Año</v>
      </c>
      <c r="V35" s="35" t="s">
        <v>13841</v>
      </c>
      <c r="W35" s="21" t="str">
        <f t="shared" si="86"/>
        <v>https://analytics.zoho.com/open-view/2395394000006706890</v>
      </c>
      <c r="X35" s="61" t="str">
        <f t="shared" si="23"/>
        <v>CHL</v>
      </c>
      <c r="Y35" s="20" t="s">
        <v>10689</v>
      </c>
      <c r="Z35" s="35" t="str">
        <f t="shared" si="7"/>
        <v>Casos de violencia general por comuna en la región Año de acuerdo a los datos publicados por el Centro de Estudios y Análisis del Delito de Chile para el Periodo 2012-2020.</v>
      </c>
      <c r="AA35" s="64">
        <f t="shared" ref="AA35:AF35" si="88">+AA34</f>
        <v>44357</v>
      </c>
      <c r="AB35" s="61" t="str">
        <f t="shared" si="88"/>
        <v>Español</v>
      </c>
      <c r="AC35" s="61" t="str">
        <f t="shared" si="88"/>
        <v>Paula</v>
      </c>
      <c r="AD35" s="61" t="str">
        <f t="shared" si="88"/>
        <v>No Aplica</v>
      </c>
      <c r="AE35" s="61" t="str">
        <f t="shared" si="88"/>
        <v>No Aplica</v>
      </c>
      <c r="AF35" s="61" t="str">
        <f t="shared" si="88"/>
        <v>No Aplica</v>
      </c>
      <c r="AG35" s="65">
        <f>+VLOOKUP($P35,Parametros[[nombre]:[Columna1]],5,0)</f>
        <v>11</v>
      </c>
      <c r="AH35" s="65">
        <f t="shared" si="25"/>
        <v>1</v>
      </c>
      <c r="AI35" s="65">
        <f>+VLOOKUP($N35,Territorio[[nombre]:[Columna1]],7,0)</f>
        <v>38</v>
      </c>
      <c r="AJ35" s="65">
        <f>+VLOOKUP(O35,Temporalidad[[nombre]:[Columna1]],7,0)</f>
        <v>1757</v>
      </c>
      <c r="AK35" s="65">
        <f>+VLOOKUP(LEFT($D35,2),Tipo_Gráfico[[id2]:[Tipo Gráfico]],3,0)</f>
        <v>1</v>
      </c>
      <c r="AL35" s="35" t="str">
        <f t="shared" si="80"/>
        <v>Centro de Estudios y Análisis del Delito</v>
      </c>
      <c r="AM35" s="61" t="str">
        <f t="shared" si="26"/>
        <v>No Aplica</v>
      </c>
      <c r="AN35" s="61" t="str">
        <f t="shared" si="27"/>
        <v>No Aplica</v>
      </c>
      <c r="AO35" s="61" t="str">
        <f t="shared" si="28"/>
        <v>No Aplica</v>
      </c>
      <c r="AP35" s="66">
        <f>VLOOKUP($AC35,Responsables[],3,0)</f>
        <v>7</v>
      </c>
      <c r="AQ35" s="66">
        <f>VLOOKUP($R35,unidad_medida[[#All],[nombre]:[Columna1]],5,0)</f>
        <v>73</v>
      </c>
    </row>
    <row r="36" spans="1:43" ht="56.25" x14ac:dyDescent="0.25">
      <c r="A36" s="52" t="str">
        <f t="shared" si="81"/>
        <v>GR 33|FILT:Periodo| MUES:Prevalencia|Casos de violencia general|Periodo 2012-2020|</v>
      </c>
      <c r="B36" s="73" t="s">
        <v>13757</v>
      </c>
      <c r="C36" s="38">
        <v>2</v>
      </c>
      <c r="D36" s="45" t="s">
        <v>13835</v>
      </c>
      <c r="E36" s="50" t="s">
        <v>10449</v>
      </c>
      <c r="F36" s="46" t="s">
        <v>13859</v>
      </c>
      <c r="G36" s="39" t="s">
        <v>13761</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2"/>
        <v>Chile</v>
      </c>
      <c r="O36" s="82" t="s">
        <v>10448</v>
      </c>
      <c r="P36" s="20" t="str">
        <f t="shared" si="9"/>
        <v>Casos</v>
      </c>
      <c r="Q36" s="28">
        <f>+IF($E36="PRODUCTO",VLOOKUP(J34,#REF!,9,0)&amp;"000",IF($E36="CATEGORÍA",VLOOKUP(J34,#REF!,7,0),$Q$1))</f>
        <v>270103001</v>
      </c>
      <c r="R36" s="20" t="str">
        <f t="shared" si="76"/>
        <v>casos</v>
      </c>
      <c r="S36" s="35" t="str">
        <f t="shared" si="83"/>
        <v>Casos de violencia hacia la mujer según Encuesta Nacional de Violencia Intrafamiliar con Año como indicador de periodo, para el periodo 2012-2020.</v>
      </c>
      <c r="T36" s="67" t="str">
        <f t="shared" si="84"/>
        <v>Casos de violencia hacia la mujer según Encuesta Nacional de Violencia Intrafamiliar con Año como indicador de periodo, para el periodo 2012-2020.</v>
      </c>
      <c r="U36" s="68" t="str">
        <f t="shared" si="85"/>
        <v>Periodo: Año</v>
      </c>
      <c r="V36" s="35" t="s">
        <v>13841</v>
      </c>
      <c r="W36" s="21" t="str">
        <f t="shared" si="86"/>
        <v>https://analytics.zoho.com/open-view/2395394000006706890</v>
      </c>
      <c r="X36" s="61" t="str">
        <f t="shared" si="23"/>
        <v>CHL</v>
      </c>
      <c r="Y36" s="20" t="s">
        <v>10689</v>
      </c>
      <c r="Z36" s="35" t="str">
        <f t="shared" si="7"/>
        <v>Casos de violencia general por comuna en la región Año de acuerdo a los datos publicados por el Centro de Estudios y Análisis del Delito de Chile para el Periodo 2012-2020.</v>
      </c>
      <c r="AA36" s="64">
        <f t="shared" ref="AA36:AF36" si="89">+AA35</f>
        <v>44357</v>
      </c>
      <c r="AB36" s="61" t="str">
        <f t="shared" si="89"/>
        <v>Español</v>
      </c>
      <c r="AC36" s="61" t="str">
        <f t="shared" si="89"/>
        <v>Paula</v>
      </c>
      <c r="AD36" s="61" t="str">
        <f t="shared" si="89"/>
        <v>No Aplica</v>
      </c>
      <c r="AE36" s="61" t="str">
        <f t="shared" si="89"/>
        <v>No Aplica</v>
      </c>
      <c r="AF36" s="61" t="str">
        <f t="shared" si="89"/>
        <v>No Aplica</v>
      </c>
      <c r="AG36" s="65">
        <f>+VLOOKUP($P36,Parametros[[nombre]:[Columna1]],5,0)</f>
        <v>11</v>
      </c>
      <c r="AH36" s="65">
        <f t="shared" si="25"/>
        <v>1</v>
      </c>
      <c r="AI36" s="65">
        <f>+VLOOKUP($N36,Territorio[[nombre]:[Columna1]],7,0)</f>
        <v>38</v>
      </c>
      <c r="AJ36" s="65">
        <f>+VLOOKUP(O36,Temporalidad[[nombre]:[Columna1]],7,0)</f>
        <v>1757</v>
      </c>
      <c r="AK36" s="65">
        <f>+VLOOKUP(LEFT($D36,2),Tipo_Gráfico[[id2]:[Tipo Gráfico]],3,0)</f>
        <v>1</v>
      </c>
      <c r="AL36" s="35" t="str">
        <f t="shared" si="80"/>
        <v>Centro de Estudios y Análisis del Delito</v>
      </c>
      <c r="AM36" s="61" t="str">
        <f t="shared" si="26"/>
        <v>No Aplica</v>
      </c>
      <c r="AN36" s="61" t="str">
        <f t="shared" si="27"/>
        <v>No Aplica</v>
      </c>
      <c r="AO36" s="61" t="str">
        <f t="shared" si="28"/>
        <v>No Aplica</v>
      </c>
      <c r="AP36" s="66">
        <f>VLOOKUP($AC36,Responsables[],3,0)</f>
        <v>7</v>
      </c>
      <c r="AQ36" s="66">
        <f>VLOOKUP($R36,unidad_medida[[#All],[nombre]:[Columna1]],5,0)</f>
        <v>73</v>
      </c>
    </row>
    <row r="37" spans="1:43" ht="56.25" x14ac:dyDescent="0.25">
      <c r="A37" s="52" t="str">
        <f t="shared" si="81"/>
        <v>GR 34|FILT:Periodo| MUES:Tipo de Violencia|Casos de violencia general|Periodo 2012-2020|</v>
      </c>
      <c r="B37" s="73" t="s">
        <v>13757</v>
      </c>
      <c r="C37" s="38">
        <v>2</v>
      </c>
      <c r="D37" s="45" t="s">
        <v>13836</v>
      </c>
      <c r="E37" s="50" t="s">
        <v>10449</v>
      </c>
      <c r="F37" s="46" t="s">
        <v>13859</v>
      </c>
      <c r="G37" s="39" t="s">
        <v>13824</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2"/>
        <v>Chile</v>
      </c>
      <c r="O37" s="82" t="s">
        <v>10448</v>
      </c>
      <c r="P37" s="20" t="str">
        <f t="shared" si="9"/>
        <v>Casos</v>
      </c>
      <c r="Q37" s="28">
        <f>+IF($E37="PRODUCTO",VLOOKUP(J35,#REF!,9,0)&amp;"000",IF($E37="CATEGORÍA",VLOOKUP(J35,#REF!,7,0),$Q$1))</f>
        <v>270103001</v>
      </c>
      <c r="R37" s="20" t="str">
        <f t="shared" si="76"/>
        <v>casos</v>
      </c>
      <c r="S37" s="35" t="str">
        <f t="shared" si="83"/>
        <v>Casos de violencia hacia la mujer según Encuesta Nacional de Violencia Intrafamiliar con Año como indicador de periodo, para el periodo 2012-2020.</v>
      </c>
      <c r="T37" s="67" t="str">
        <f t="shared" si="84"/>
        <v>Casos de violencia hacia la mujer según Encuesta Nacional de Violencia Intrafamiliar con Año como indicador de periodo, para el periodo 2012-2020.</v>
      </c>
      <c r="U37" s="68" t="str">
        <f t="shared" si="85"/>
        <v>Periodo: Año</v>
      </c>
      <c r="V37" s="35" t="s">
        <v>13841</v>
      </c>
      <c r="W37" s="21" t="str">
        <f t="shared" si="86"/>
        <v>https://analytics.zoho.com/open-view/2395394000006706890</v>
      </c>
      <c r="X37" s="61" t="str">
        <f t="shared" si="23"/>
        <v>CHL</v>
      </c>
      <c r="Y37" s="20" t="s">
        <v>10689</v>
      </c>
      <c r="Z37" s="35" t="str">
        <f t="shared" si="7"/>
        <v>Casos de violencia general por comuna en la región Año de acuerdo a los datos publicados por el Centro de Estudios y Análisis del Delito de Chile para el Periodo 2012-2020.</v>
      </c>
      <c r="AA37" s="64">
        <f t="shared" ref="AA37:AF37" si="90">+AA36</f>
        <v>44357</v>
      </c>
      <c r="AB37" s="61" t="str">
        <f t="shared" si="90"/>
        <v>Español</v>
      </c>
      <c r="AC37" s="61" t="str">
        <f t="shared" si="90"/>
        <v>Paula</v>
      </c>
      <c r="AD37" s="61" t="str">
        <f t="shared" si="90"/>
        <v>No Aplica</v>
      </c>
      <c r="AE37" s="61" t="str">
        <f t="shared" si="90"/>
        <v>No Aplica</v>
      </c>
      <c r="AF37" s="61" t="str">
        <f t="shared" si="90"/>
        <v>No Aplica</v>
      </c>
      <c r="AG37" s="65">
        <f>+VLOOKUP($P37,Parametros[[nombre]:[Columna1]],5,0)</f>
        <v>11</v>
      </c>
      <c r="AH37" s="65">
        <f t="shared" si="25"/>
        <v>1</v>
      </c>
      <c r="AI37" s="65">
        <f>+VLOOKUP($N37,Territorio[[nombre]:[Columna1]],7,0)</f>
        <v>38</v>
      </c>
      <c r="AJ37" s="65">
        <f>+VLOOKUP(O37,Temporalidad[[nombre]:[Columna1]],7,0)</f>
        <v>1757</v>
      </c>
      <c r="AK37" s="65">
        <f>+VLOOKUP(LEFT($D37,2),Tipo_Gráfico[[id2]:[Tipo Gráfico]],3,0)</f>
        <v>1</v>
      </c>
      <c r="AL37" s="35" t="str">
        <f t="shared" si="80"/>
        <v>Centro de Estudios y Análisis del Delito</v>
      </c>
      <c r="AM37" s="61" t="str">
        <f t="shared" si="26"/>
        <v>No Aplica</v>
      </c>
      <c r="AN37" s="61" t="str">
        <f t="shared" si="27"/>
        <v>No Aplica</v>
      </c>
      <c r="AO37" s="61" t="str">
        <f t="shared" si="28"/>
        <v>No Aplica</v>
      </c>
      <c r="AP37" s="66">
        <f>VLOOKUP($AC37,Responsables[],3,0)</f>
        <v>7</v>
      </c>
      <c r="AQ37" s="66">
        <f>VLOOKUP($R37,unidad_medida[[#All],[nombre]:[Columna1]],5,0)</f>
        <v>73</v>
      </c>
    </row>
    <row r="38" spans="1:43" ht="56.25" x14ac:dyDescent="0.25">
      <c r="A38" s="52" t="str">
        <f t="shared" si="81"/>
        <v>GR 35|FILT:Tipo de Violencia| MUES:Región|Casos de violencia general|Periodo 2012-2020|</v>
      </c>
      <c r="B38" s="73" t="s">
        <v>13757</v>
      </c>
      <c r="C38" s="38">
        <v>3</v>
      </c>
      <c r="D38" s="45" t="s">
        <v>13837</v>
      </c>
      <c r="E38" s="50" t="s">
        <v>13824</v>
      </c>
      <c r="F38" s="46" t="s">
        <v>13859</v>
      </c>
      <c r="G38" s="39" t="s">
        <v>754</v>
      </c>
      <c r="H38" s="39"/>
      <c r="I38" s="41"/>
      <c r="J38" t="s">
        <v>13801</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2"/>
        <v>Chile</v>
      </c>
      <c r="O38" s="82" t="s">
        <v>10448</v>
      </c>
      <c r="P38" s="20" t="str">
        <f t="shared" si="9"/>
        <v>Casos</v>
      </c>
      <c r="Q38" s="28">
        <f>+IF($E38="PRODUCTO",VLOOKUP(J36,#REF!,9,0)&amp;"000",IF($E38="CATEGORÍA",VLOOKUP(J36,#REF!,7,0),$Q$1))</f>
        <v>270103001</v>
      </c>
      <c r="R38" s="20" t="str">
        <f t="shared" si="76"/>
        <v>casos</v>
      </c>
      <c r="S38" s="35" t="str">
        <f t="shared" si="83"/>
        <v>Casos de violencia hacia la mujer según Encuesta Nacional de Violencia Intrafamiliar por Violencia física, para el periodo 2012-2020.</v>
      </c>
      <c r="T38" s="67" t="str">
        <f t="shared" si="84"/>
        <v>Casos de violencia hacia la mujer según Encuesta Nacional de Violencia Intrafamiliar por Violencia física, para el periodo 2012-2020.</v>
      </c>
      <c r="U38" s="68" t="str">
        <f t="shared" si="85"/>
        <v>Tipo de Violencia: Año</v>
      </c>
      <c r="V38" s="35" t="s">
        <v>13841</v>
      </c>
      <c r="W38" s="21" t="str">
        <f t="shared" si="86"/>
        <v>https://analytics.zoho.com/open-view/2395394000006706890</v>
      </c>
      <c r="X38" s="61" t="str">
        <f t="shared" si="23"/>
        <v>CHL</v>
      </c>
      <c r="Y38" s="20" t="s">
        <v>10689</v>
      </c>
      <c r="Z38" s="35" t="str">
        <f t="shared" si="7"/>
        <v>Casos de violencia general por comuna en la región Violencia física de acuerdo a los datos publicados por el Centro de Estudios y Análisis del Delito de Chile para el Periodo 2012-2020.</v>
      </c>
      <c r="AA38" s="64">
        <f t="shared" ref="AA38:AF38" si="91">+AA37</f>
        <v>44357</v>
      </c>
      <c r="AB38" s="61" t="str">
        <f t="shared" si="91"/>
        <v>Español</v>
      </c>
      <c r="AC38" s="61" t="str">
        <f t="shared" si="91"/>
        <v>Paula</v>
      </c>
      <c r="AD38" s="61" t="str">
        <f t="shared" si="91"/>
        <v>No Aplica</v>
      </c>
      <c r="AE38" s="61" t="str">
        <f t="shared" si="91"/>
        <v>No Aplica</v>
      </c>
      <c r="AF38" s="61" t="str">
        <f t="shared" si="91"/>
        <v>No Aplica</v>
      </c>
      <c r="AG38" s="65">
        <f>+VLOOKUP($P38,Parametros[[nombre]:[Columna1]],5,0)</f>
        <v>11</v>
      </c>
      <c r="AH38" s="65">
        <f t="shared" si="25"/>
        <v>1</v>
      </c>
      <c r="AI38" s="65">
        <f>+VLOOKUP($N38,Territorio[[nombre]:[Columna1]],7,0)</f>
        <v>38</v>
      </c>
      <c r="AJ38" s="65">
        <f>+VLOOKUP(O38,Temporalidad[[nombre]:[Columna1]],7,0)</f>
        <v>1757</v>
      </c>
      <c r="AK38" s="65">
        <f>+VLOOKUP(LEFT($D38,2),Tipo_Gráfico[[id2]:[Tipo Gráfico]],3,0)</f>
        <v>1</v>
      </c>
      <c r="AL38" s="35" t="str">
        <f t="shared" si="80"/>
        <v>Centro de Estudios y Análisis del Delito</v>
      </c>
      <c r="AM38" s="61" t="str">
        <f t="shared" si="26"/>
        <v>No Aplica</v>
      </c>
      <c r="AN38" s="61" t="str">
        <f t="shared" si="27"/>
        <v>No Aplica</v>
      </c>
      <c r="AO38" s="61" t="str">
        <f t="shared" si="28"/>
        <v>No Aplica</v>
      </c>
      <c r="AP38" s="66">
        <f>VLOOKUP($AC38,Responsables[],3,0)</f>
        <v>7</v>
      </c>
      <c r="AQ38" s="66">
        <f>VLOOKUP($R38,unidad_medida[[#All],[nombre]:[Columna1]],5,0)</f>
        <v>73</v>
      </c>
    </row>
    <row r="39" spans="1:43" ht="56.25" x14ac:dyDescent="0.25">
      <c r="A39" s="52" t="str">
        <f t="shared" si="81"/>
        <v>GR 36|FILT:Tipo de Violencia| MUES:Comuna|Casos de violencia general|Periodo 2012-2020|</v>
      </c>
      <c r="B39" s="73" t="s">
        <v>13757</v>
      </c>
      <c r="C39" s="38">
        <v>3</v>
      </c>
      <c r="D39" s="45" t="s">
        <v>13838</v>
      </c>
      <c r="E39" s="50" t="s">
        <v>13824</v>
      </c>
      <c r="F39" s="46" t="s">
        <v>13859</v>
      </c>
      <c r="G39" s="39" t="s">
        <v>1061</v>
      </c>
      <c r="H39" s="39"/>
      <c r="I39" s="41"/>
      <c r="J39" t="s">
        <v>13801</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2"/>
        <v>Chile</v>
      </c>
      <c r="O39" s="82" t="s">
        <v>10448</v>
      </c>
      <c r="P39" s="20" t="str">
        <f t="shared" si="9"/>
        <v>Casos</v>
      </c>
      <c r="Q39" s="28">
        <f>+IF($E39="PRODUCTO",VLOOKUP(J37,#REF!,9,0)&amp;"000",IF($E39="CATEGORÍA",VLOOKUP(J37,#REF!,7,0),$Q$1))</f>
        <v>270103001</v>
      </c>
      <c r="R39" s="20" t="str">
        <f t="shared" si="76"/>
        <v>casos</v>
      </c>
      <c r="S39" s="35" t="str">
        <f t="shared" si="83"/>
        <v>Casos de violencia hacia la mujer según Encuesta Nacional de Violencia Intrafamiliar por Violencia física, para el periodo 2012-2020.</v>
      </c>
      <c r="T39" s="67" t="str">
        <f t="shared" si="84"/>
        <v>Casos de violencia hacia la mujer según Encuesta Nacional de Violencia Intrafamiliar por Violencia física, para el periodo 2012-2020.</v>
      </c>
      <c r="U39" s="68" t="str">
        <f t="shared" si="85"/>
        <v>Tipo de Violencia: Año</v>
      </c>
      <c r="V39" s="35" t="s">
        <v>13841</v>
      </c>
      <c r="W39" s="21" t="str">
        <f t="shared" si="86"/>
        <v>https://analytics.zoho.com/open-view/2395394000006706890</v>
      </c>
      <c r="X39" s="61" t="str">
        <f t="shared" si="23"/>
        <v>CHL</v>
      </c>
      <c r="Y39" s="20" t="s">
        <v>10689</v>
      </c>
      <c r="Z39" s="35" t="str">
        <f t="shared" si="7"/>
        <v>Casos de violencia general por comuna en la región Violencia física de acuerdo a los datos publicados por el Centro de Estudios y Análisis del Delito de Chile para el Periodo 2012-2020.</v>
      </c>
      <c r="AA39" s="64">
        <f t="shared" ref="AA39:AF39" si="92">+AA38</f>
        <v>44357</v>
      </c>
      <c r="AB39" s="61" t="str">
        <f t="shared" si="92"/>
        <v>Español</v>
      </c>
      <c r="AC39" s="61" t="str">
        <f t="shared" si="92"/>
        <v>Paula</v>
      </c>
      <c r="AD39" s="61" t="str">
        <f t="shared" si="92"/>
        <v>No Aplica</v>
      </c>
      <c r="AE39" s="61" t="str">
        <f t="shared" si="92"/>
        <v>No Aplica</v>
      </c>
      <c r="AF39" s="61" t="str">
        <f t="shared" si="92"/>
        <v>No Aplica</v>
      </c>
      <c r="AG39" s="65">
        <f>+VLOOKUP($P39,Parametros[[nombre]:[Columna1]],5,0)</f>
        <v>11</v>
      </c>
      <c r="AH39" s="65">
        <f t="shared" si="25"/>
        <v>1</v>
      </c>
      <c r="AI39" s="65">
        <f>+VLOOKUP($N39,Territorio[[nombre]:[Columna1]],7,0)</f>
        <v>38</v>
      </c>
      <c r="AJ39" s="65">
        <f>+VLOOKUP(O39,Temporalidad[[nombre]:[Columna1]],7,0)</f>
        <v>1757</v>
      </c>
      <c r="AK39" s="65">
        <f>+VLOOKUP(LEFT($D39,2),Tipo_Gráfico[[id2]:[Tipo Gráfico]],3,0)</f>
        <v>1</v>
      </c>
      <c r="AL39" s="35" t="str">
        <f t="shared" si="80"/>
        <v>Centro de Estudios y Análisis del Delito</v>
      </c>
      <c r="AM39" s="61" t="str">
        <f t="shared" si="26"/>
        <v>No Aplica</v>
      </c>
      <c r="AN39" s="61" t="str">
        <f t="shared" si="27"/>
        <v>No Aplica</v>
      </c>
      <c r="AO39" s="61" t="str">
        <f t="shared" si="28"/>
        <v>No Aplica</v>
      </c>
      <c r="AP39" s="66">
        <f>VLOOKUP($AC39,Responsables[],3,0)</f>
        <v>7</v>
      </c>
      <c r="AQ39" s="66">
        <f>VLOOKUP($R39,unidad_medida[[#All],[nombre]:[Columna1]],5,0)</f>
        <v>73</v>
      </c>
    </row>
    <row r="40" spans="1:43" ht="56.25" x14ac:dyDescent="0.25">
      <c r="A40" s="52" t="str">
        <f t="shared" si="81"/>
        <v>GR 37|FILT:Tipo de Violencia| MUES:Prevalencia|Casos de violencia general|Periodo 2012-2020|</v>
      </c>
      <c r="B40" s="73" t="s">
        <v>13757</v>
      </c>
      <c r="C40" s="38">
        <v>3</v>
      </c>
      <c r="D40" s="45" t="s">
        <v>13839</v>
      </c>
      <c r="E40" s="50" t="s">
        <v>13824</v>
      </c>
      <c r="F40" s="46" t="s">
        <v>13859</v>
      </c>
      <c r="G40" s="39" t="s">
        <v>13761</v>
      </c>
      <c r="H40" s="39"/>
      <c r="I40" s="41"/>
      <c r="J40" t="s">
        <v>13801</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2"/>
        <v>Chile</v>
      </c>
      <c r="O40" s="82" t="s">
        <v>10448</v>
      </c>
      <c r="P40" s="20" t="str">
        <f t="shared" si="9"/>
        <v>Casos</v>
      </c>
      <c r="Q40" s="28">
        <f>+IF($E40="PRODUCTO",VLOOKUP(J38,#REF!,9,0)&amp;"000",IF($E40="CATEGORÍA",VLOOKUP(J38,#REF!,7,0),$Q$1))</f>
        <v>270103001</v>
      </c>
      <c r="R40" s="20" t="str">
        <f t="shared" si="76"/>
        <v>casos</v>
      </c>
      <c r="S40" s="35" t="str">
        <f t="shared" si="83"/>
        <v>Casos de violencia hacia la mujer según Encuesta Nacional de Violencia Intrafamiliar por Violencia física, para el periodo 2012-2020.</v>
      </c>
      <c r="T40" s="67" t="str">
        <f t="shared" si="84"/>
        <v>Casos de violencia hacia la mujer según Encuesta Nacional de Violencia Intrafamiliar por Violencia física, para el periodo 2012-2020.</v>
      </c>
      <c r="U40" s="68" t="str">
        <f t="shared" si="85"/>
        <v>Tipo de Violencia: Violencia física</v>
      </c>
      <c r="V40" s="35" t="s">
        <v>13841</v>
      </c>
      <c r="W40" s="21" t="str">
        <f t="shared" si="86"/>
        <v>https://analytics.zoho.com/open-view/2395394000006706890</v>
      </c>
      <c r="X40" s="61" t="str">
        <f t="shared" si="23"/>
        <v>CHL</v>
      </c>
      <c r="Y40" s="20" t="s">
        <v>10689</v>
      </c>
      <c r="Z40" s="35" t="str">
        <f t="shared" si="7"/>
        <v>Casos de violencia general por comuna en la región Violencia física de acuerdo a los datos publicados por el Centro de Estudios y Análisis del Delito de Chile para el Periodo 2012-2020.</v>
      </c>
      <c r="AA40" s="64">
        <f t="shared" ref="AA40:AF40" si="93">+AA39</f>
        <v>44357</v>
      </c>
      <c r="AB40" s="61" t="str">
        <f t="shared" si="93"/>
        <v>Español</v>
      </c>
      <c r="AC40" s="61" t="str">
        <f t="shared" si="93"/>
        <v>Paula</v>
      </c>
      <c r="AD40" s="61" t="str">
        <f t="shared" si="93"/>
        <v>No Aplica</v>
      </c>
      <c r="AE40" s="61" t="str">
        <f t="shared" si="93"/>
        <v>No Aplica</v>
      </c>
      <c r="AF40" s="61" t="str">
        <f t="shared" si="93"/>
        <v>No Aplica</v>
      </c>
      <c r="AG40" s="65">
        <f>+VLOOKUP($P40,Parametros[[nombre]:[Columna1]],5,0)</f>
        <v>11</v>
      </c>
      <c r="AH40" s="65">
        <f t="shared" si="25"/>
        <v>1</v>
      </c>
      <c r="AI40" s="65">
        <f>+VLOOKUP($N40,Territorio[[nombre]:[Columna1]],7,0)</f>
        <v>38</v>
      </c>
      <c r="AJ40" s="65">
        <f>+VLOOKUP(O40,Temporalidad[[nombre]:[Columna1]],7,0)</f>
        <v>1757</v>
      </c>
      <c r="AK40" s="65">
        <f>+VLOOKUP(LEFT($D40,2),Tipo_Gráfico[[id2]:[Tipo Gráfico]],3,0)</f>
        <v>1</v>
      </c>
      <c r="AL40" s="35" t="str">
        <f t="shared" si="80"/>
        <v>Centro de Estudios y Análisis del Delito</v>
      </c>
      <c r="AM40" s="61" t="str">
        <f t="shared" si="26"/>
        <v>No Aplica</v>
      </c>
      <c r="AN40" s="61" t="str">
        <f t="shared" si="27"/>
        <v>No Aplica</v>
      </c>
      <c r="AO40" s="61" t="str">
        <f t="shared" si="28"/>
        <v>No Aplica</v>
      </c>
      <c r="AP40" s="66">
        <f>VLOOKUP($AC40,Responsables[],3,0)</f>
        <v>7</v>
      </c>
      <c r="AQ40" s="66">
        <f>VLOOKUP($R40,unidad_medida[[#All],[nombre]:[Columna1]],5,0)</f>
        <v>73</v>
      </c>
    </row>
    <row r="41" spans="1:43" ht="56.25" x14ac:dyDescent="0.25">
      <c r="A41" s="52" t="str">
        <f t="shared" si="81"/>
        <v>GR 38|FILT:Tipo de Violencia| MUES:Periodo|Casos de violencia general|Periodo 2012-2020|</v>
      </c>
      <c r="B41" s="73" t="s">
        <v>13757</v>
      </c>
      <c r="C41" s="38">
        <v>3</v>
      </c>
      <c r="D41" s="45" t="s">
        <v>13840</v>
      </c>
      <c r="E41" s="50" t="s">
        <v>13824</v>
      </c>
      <c r="F41" s="46" t="s">
        <v>13859</v>
      </c>
      <c r="G41" s="39" t="s">
        <v>10449</v>
      </c>
      <c r="H41" s="39"/>
      <c r="I41" s="41"/>
      <c r="J41" t="s">
        <v>13801</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2"/>
        <v>Chile</v>
      </c>
      <c r="O41" s="82" t="s">
        <v>10448</v>
      </c>
      <c r="P41" s="20" t="str">
        <f t="shared" si="9"/>
        <v>Casos</v>
      </c>
      <c r="Q41" s="28">
        <f>+IF($E41="PRODUCTO",VLOOKUP(J39,#REF!,9,0)&amp;"000",IF($E41="CATEGORÍA",VLOOKUP(J39,#REF!,7,0),$Q$1))</f>
        <v>270103001</v>
      </c>
      <c r="R41" s="20" t="str">
        <f t="shared" si="76"/>
        <v>casos</v>
      </c>
      <c r="S41" s="35" t="str">
        <f t="shared" si="83"/>
        <v>Casos de violencia hacia la mujer según Encuesta Nacional de Violencia Intrafamiliar por Violencia física, para el periodo 2012-2020.</v>
      </c>
      <c r="T41" s="67" t="str">
        <f t="shared" si="84"/>
        <v>Casos de violencia hacia la mujer según Encuesta Nacional de Violencia Intrafamiliar por Violencia física, para el periodo 2012-2020.</v>
      </c>
      <c r="U41" s="68" t="str">
        <f t="shared" si="85"/>
        <v>Tipo de Violencia: Violencia física</v>
      </c>
      <c r="V41" s="35" t="s">
        <v>13841</v>
      </c>
      <c r="W41" s="21" t="str">
        <f t="shared" si="86"/>
        <v>https://analytics.zoho.com/open-view/2395394000006706890</v>
      </c>
      <c r="X41" s="61" t="str">
        <f t="shared" si="23"/>
        <v>CHL</v>
      </c>
      <c r="Y41" s="20" t="s">
        <v>10689</v>
      </c>
      <c r="Z41" s="35" t="str">
        <f t="shared" si="7"/>
        <v>Casos de violencia general por comuna en la región Violencia física de acuerdo a los datos publicados por el Centro de Estudios y Análisis del Delito de Chile para el Periodo 2012-2020.</v>
      </c>
      <c r="AA41" s="64">
        <f t="shared" ref="AA41:AF41" si="94">+AA40</f>
        <v>44357</v>
      </c>
      <c r="AB41" s="61" t="str">
        <f t="shared" si="94"/>
        <v>Español</v>
      </c>
      <c r="AC41" s="61" t="str">
        <f t="shared" si="94"/>
        <v>Paula</v>
      </c>
      <c r="AD41" s="61" t="str">
        <f t="shared" si="94"/>
        <v>No Aplica</v>
      </c>
      <c r="AE41" s="61" t="str">
        <f t="shared" si="94"/>
        <v>No Aplica</v>
      </c>
      <c r="AF41" s="61" t="str">
        <f t="shared" si="94"/>
        <v>No Aplica</v>
      </c>
      <c r="AG41" s="65">
        <f>+VLOOKUP($P41,Parametros[[nombre]:[Columna1]],5,0)</f>
        <v>11</v>
      </c>
      <c r="AH41" s="65">
        <f t="shared" si="25"/>
        <v>1</v>
      </c>
      <c r="AI41" s="65">
        <f>+VLOOKUP($N41,Territorio[[nombre]:[Columna1]],7,0)</f>
        <v>38</v>
      </c>
      <c r="AJ41" s="65">
        <f>+VLOOKUP(O41,Temporalidad[[nombre]:[Columna1]],7,0)</f>
        <v>1757</v>
      </c>
      <c r="AK41" s="65">
        <f>+VLOOKUP(LEFT($D41,2),Tipo_Gráfico[[id2]:[Tipo Gráfico]],3,0)</f>
        <v>1</v>
      </c>
      <c r="AL41" s="35" t="str">
        <f t="shared" si="80"/>
        <v>Centro de Estudios y Análisis del Delito</v>
      </c>
      <c r="AM41" s="61" t="str">
        <f t="shared" si="26"/>
        <v>No Aplica</v>
      </c>
      <c r="AN41" s="61" t="str">
        <f t="shared" si="27"/>
        <v>No Aplica</v>
      </c>
      <c r="AO41" s="61" t="str">
        <f t="shared" si="28"/>
        <v>No Aplica</v>
      </c>
      <c r="AP41" s="66">
        <f>VLOOKUP($AC41,Responsables[],3,0)</f>
        <v>7</v>
      </c>
      <c r="AQ41" s="66">
        <f>VLOOKUP($R41,unidad_medida[[#All],[nombre]:[Columna1]],5,0)</f>
        <v>73</v>
      </c>
    </row>
    <row r="42" spans="1:43" ht="45" x14ac:dyDescent="0.25">
      <c r="A42" s="52" t="str">
        <f t="shared" ref="A42:A53" si="95">+D42&amp;"|FILT:"&amp;E42&amp;"| MUES:"&amp;G42&amp;"|"&amp;F42&amp;"|"&amp;O42&amp;"|"&amp;H42</f>
        <v>GR 39|FILT:Nacional| MUES:Región|Casos de violencia general|Año 2020|</v>
      </c>
      <c r="B42" s="73" t="s">
        <v>13757</v>
      </c>
      <c r="C42" s="91">
        <v>1</v>
      </c>
      <c r="D42" s="45" t="s">
        <v>13847</v>
      </c>
      <c r="E42" s="92" t="s">
        <v>10689</v>
      </c>
      <c r="F42" s="46" t="s">
        <v>13859</v>
      </c>
      <c r="G42" s="93" t="s">
        <v>754</v>
      </c>
      <c r="H42" s="39"/>
      <c r="I42" s="41"/>
      <c r="J42" s="86" t="s">
        <v>10689</v>
      </c>
      <c r="K42" s="74"/>
      <c r="L42" s="53"/>
      <c r="M42" s="36" t="s">
        <v>13857</v>
      </c>
      <c r="N42" s="20" t="str">
        <f t="shared" si="82"/>
        <v>Chile</v>
      </c>
      <c r="O42" s="20" t="s">
        <v>8309</v>
      </c>
      <c r="P42" s="20" t="str">
        <f t="shared" si="9"/>
        <v>Casos</v>
      </c>
      <c r="Q42" s="28">
        <f>+IF($E42="PRODUCTO",VLOOKUP(J40,#REF!,9,0)&amp;"000",IF($E42="CATEGORÍA",VLOOKUP(J40,#REF!,7,0),$Q$1))</f>
        <v>270103001</v>
      </c>
      <c r="R42" s="20" t="str">
        <f t="shared" si="76"/>
        <v>casos</v>
      </c>
      <c r="S42" s="35" t="str">
        <f t="shared" ref="S42:S51" si="96">+M42</f>
        <v>Casos de violencia hacia la mujer según Encuesta Nacional de Violencia Intrafamiliar a nivel nacional, para el año 2020.</v>
      </c>
      <c r="T42" s="67" t="str">
        <f t="shared" ref="T42:T51" si="97">+S42</f>
        <v>Casos de violencia hacia la mujer según Encuesta Nacional de Violencia Intrafamiliar a nivel nacional, para el año 2020.</v>
      </c>
      <c r="U42" s="68" t="str">
        <f t="shared" ref="U42:U51" si="98">+E42&amp;": "&amp;J40</f>
        <v>Nacional: Violencia física</v>
      </c>
      <c r="V42" s="35" t="s">
        <v>13841</v>
      </c>
      <c r="W42" s="21" t="str">
        <f t="shared" ref="W42:W51" si="99">HYPERLINK(B42,B42)</f>
        <v>https://analytics.zoho.com/open-view/2395394000006706890</v>
      </c>
      <c r="X42" s="61" t="str">
        <f t="shared" si="23"/>
        <v>CHL</v>
      </c>
      <c r="Y42" s="20" t="s">
        <v>10689</v>
      </c>
      <c r="Z42" s="35" t="str">
        <f t="shared" si="7"/>
        <v>Casos de violencia general por comuna en la región Nacional de acuerdo a los datos publicados por el Centro de Estudios y Análisis del Delito de Chile para el Año 2020.</v>
      </c>
      <c r="AA42" s="64">
        <f t="shared" ref="AA42:AF42" si="100">+AA41</f>
        <v>44357</v>
      </c>
      <c r="AB42" s="61" t="str">
        <f t="shared" si="100"/>
        <v>Español</v>
      </c>
      <c r="AC42" s="61" t="str">
        <f t="shared" si="100"/>
        <v>Paula</v>
      </c>
      <c r="AD42" s="61" t="str">
        <f t="shared" si="100"/>
        <v>No Aplica</v>
      </c>
      <c r="AE42" s="61" t="str">
        <f t="shared" si="100"/>
        <v>No Aplica</v>
      </c>
      <c r="AF42" s="61" t="str">
        <f t="shared" si="100"/>
        <v>No Aplica</v>
      </c>
      <c r="AG42" s="65">
        <f>+VLOOKUP($P42,Parametros[[nombre]:[Columna1]],5,0)</f>
        <v>11</v>
      </c>
      <c r="AH42" s="65">
        <f t="shared" si="25"/>
        <v>1</v>
      </c>
      <c r="AI42" s="65">
        <f>+VLOOKUP($N42,Territorio[[nombre]:[Columna1]],7,0)</f>
        <v>38</v>
      </c>
      <c r="AJ42" s="65">
        <f>+VLOOKUP(O42,Temporalidad[[nombre]:[Columna1]],7,0)</f>
        <v>31</v>
      </c>
      <c r="AK42" s="65">
        <f>+VLOOKUP(LEFT($D42,2),Tipo_Gráfico[[id2]:[Tipo Gráfico]],3,0)</f>
        <v>1</v>
      </c>
      <c r="AL42" s="35" t="str">
        <f t="shared" si="80"/>
        <v>Centro de Estudios y Análisis del Delito</v>
      </c>
      <c r="AM42" s="61" t="str">
        <f t="shared" si="26"/>
        <v>No Aplica</v>
      </c>
      <c r="AN42" s="61" t="str">
        <f t="shared" si="27"/>
        <v>No Aplica</v>
      </c>
      <c r="AO42" s="61" t="str">
        <f t="shared" si="28"/>
        <v>No Aplica</v>
      </c>
      <c r="AP42" s="66">
        <f>VLOOKUP($AC42,Responsables[],3,0)</f>
        <v>7</v>
      </c>
      <c r="AQ42" s="66">
        <f>VLOOKUP($R42,unidad_medida[[#All],[nombre]:[Columna1]],5,0)</f>
        <v>73</v>
      </c>
    </row>
    <row r="43" spans="1:43" ht="45" x14ac:dyDescent="0.25">
      <c r="A43" s="52" t="str">
        <f t="shared" si="95"/>
        <v>GR 40|FILT:Nacional| MUES:Comuna|Casos de violencia general|Año 2020|</v>
      </c>
      <c r="B43" s="73" t="s">
        <v>13757</v>
      </c>
      <c r="C43" s="91">
        <v>1</v>
      </c>
      <c r="D43" s="45" t="s">
        <v>13848</v>
      </c>
      <c r="E43" s="92" t="s">
        <v>10689</v>
      </c>
      <c r="F43" s="46" t="s">
        <v>13859</v>
      </c>
      <c r="G43" s="93" t="s">
        <v>1061</v>
      </c>
      <c r="H43" s="39"/>
      <c r="I43" s="41"/>
      <c r="J43" s="86" t="s">
        <v>10689</v>
      </c>
      <c r="K43" s="74"/>
      <c r="L43" s="53"/>
      <c r="M43" s="36" t="s">
        <v>13857</v>
      </c>
      <c r="N43" s="20" t="str">
        <f t="shared" si="82"/>
        <v>Chile</v>
      </c>
      <c r="O43" s="20" t="s">
        <v>8309</v>
      </c>
      <c r="P43" s="20" t="str">
        <f t="shared" si="9"/>
        <v>Casos</v>
      </c>
      <c r="Q43" s="28">
        <f>+IF($E43="PRODUCTO",VLOOKUP(J41,#REF!,9,0)&amp;"000",IF($E43="CATEGORÍA",VLOOKUP(J41,#REF!,7,0),$Q$1))</f>
        <v>270103001</v>
      </c>
      <c r="R43" s="20" t="str">
        <f t="shared" si="76"/>
        <v>casos</v>
      </c>
      <c r="S43" s="35" t="str">
        <f t="shared" si="96"/>
        <v>Casos de violencia hacia la mujer según Encuesta Nacional de Violencia Intrafamiliar a nivel nacional, para el año 2020.</v>
      </c>
      <c r="T43" s="67" t="str">
        <f t="shared" si="97"/>
        <v>Casos de violencia hacia la mujer según Encuesta Nacional de Violencia Intrafamiliar a nivel nacional, para el año 2020.</v>
      </c>
      <c r="U43" s="68" t="str">
        <f t="shared" si="98"/>
        <v>Nacional: Violencia física</v>
      </c>
      <c r="V43" s="35" t="s">
        <v>13841</v>
      </c>
      <c r="W43" s="21" t="str">
        <f t="shared" si="99"/>
        <v>https://analytics.zoho.com/open-view/2395394000006706890</v>
      </c>
      <c r="X43" s="61" t="str">
        <f t="shared" si="23"/>
        <v>CHL</v>
      </c>
      <c r="Y43" s="20" t="s">
        <v>10689</v>
      </c>
      <c r="Z43" s="35" t="str">
        <f t="shared" si="7"/>
        <v>Casos de violencia general por comuna en la región Nacional de acuerdo a los datos publicados por el Centro de Estudios y Análisis del Delito de Chile para el Año 2020.</v>
      </c>
      <c r="AA43" s="64">
        <f t="shared" ref="AA43:AF43" si="101">+AA42</f>
        <v>44357</v>
      </c>
      <c r="AB43" s="61" t="str">
        <f t="shared" si="101"/>
        <v>Español</v>
      </c>
      <c r="AC43" s="61" t="str">
        <f t="shared" si="101"/>
        <v>Paula</v>
      </c>
      <c r="AD43" s="61" t="str">
        <f t="shared" si="101"/>
        <v>No Aplica</v>
      </c>
      <c r="AE43" s="61" t="str">
        <f t="shared" si="101"/>
        <v>No Aplica</v>
      </c>
      <c r="AF43" s="61" t="str">
        <f t="shared" si="101"/>
        <v>No Aplica</v>
      </c>
      <c r="AG43" s="65">
        <f>+VLOOKUP($P43,Parametros[[nombre]:[Columna1]],5,0)</f>
        <v>11</v>
      </c>
      <c r="AH43" s="65">
        <f t="shared" si="25"/>
        <v>1</v>
      </c>
      <c r="AI43" s="65">
        <f>+VLOOKUP($N43,Territorio[[nombre]:[Columna1]],7,0)</f>
        <v>38</v>
      </c>
      <c r="AJ43" s="65">
        <f>+VLOOKUP(O43,Temporalidad[[nombre]:[Columna1]],7,0)</f>
        <v>31</v>
      </c>
      <c r="AK43" s="65">
        <f>+VLOOKUP(LEFT($D43,2),Tipo_Gráfico[[id2]:[Tipo Gráfico]],3,0)</f>
        <v>1</v>
      </c>
      <c r="AL43" s="35" t="str">
        <f t="shared" si="80"/>
        <v>Centro de Estudios y Análisis del Delito</v>
      </c>
      <c r="AM43" s="61" t="str">
        <f t="shared" si="26"/>
        <v>No Aplica</v>
      </c>
      <c r="AN43" s="61" t="str">
        <f t="shared" si="27"/>
        <v>No Aplica</v>
      </c>
      <c r="AO43" s="61" t="str">
        <f t="shared" si="28"/>
        <v>No Aplica</v>
      </c>
      <c r="AP43" s="66">
        <f>VLOOKUP($AC43,Responsables[],3,0)</f>
        <v>7</v>
      </c>
      <c r="AQ43" s="66">
        <f>VLOOKUP($R43,unidad_medida[[#All],[nombre]:[Columna1]],5,0)</f>
        <v>73</v>
      </c>
    </row>
    <row r="44" spans="1:43" ht="45" x14ac:dyDescent="0.25">
      <c r="A44" s="52" t="str">
        <f t="shared" si="95"/>
        <v>GR 41|FILT:Nacional| MUES:Prevalencia|Casos de violencia general|Año 2020|</v>
      </c>
      <c r="B44" s="73" t="s">
        <v>13757</v>
      </c>
      <c r="C44" s="91">
        <v>1</v>
      </c>
      <c r="D44" s="45" t="s">
        <v>13849</v>
      </c>
      <c r="E44" s="92" t="s">
        <v>10689</v>
      </c>
      <c r="F44" s="46" t="s">
        <v>13859</v>
      </c>
      <c r="G44" s="93" t="s">
        <v>13761</v>
      </c>
      <c r="H44" s="39"/>
      <c r="I44" s="41"/>
      <c r="J44" s="86" t="s">
        <v>10689</v>
      </c>
      <c r="K44" s="74"/>
      <c r="L44" s="53"/>
      <c r="M44" s="36" t="s">
        <v>13857</v>
      </c>
      <c r="N44" s="20" t="str">
        <f t="shared" si="82"/>
        <v>Chile</v>
      </c>
      <c r="O44" s="20" t="s">
        <v>8309</v>
      </c>
      <c r="P44" s="20" t="str">
        <f t="shared" si="9"/>
        <v>Casos</v>
      </c>
      <c r="Q44" s="28">
        <f>+IF($E44="PRODUCTO",VLOOKUP(J42,#REF!,9,0)&amp;"000",IF($E44="CATEGORÍA",VLOOKUP(J42,#REF!,7,0),$Q$1))</f>
        <v>270103001</v>
      </c>
      <c r="R44" s="20" t="str">
        <f t="shared" si="76"/>
        <v>casos</v>
      </c>
      <c r="S44" s="35" t="str">
        <f t="shared" si="96"/>
        <v>Casos de violencia hacia la mujer según Encuesta Nacional de Violencia Intrafamiliar a nivel nacional, para el año 2020.</v>
      </c>
      <c r="T44" s="67" t="str">
        <f t="shared" si="97"/>
        <v>Casos de violencia hacia la mujer según Encuesta Nacional de Violencia Intrafamiliar a nivel nacional, para el año 2020.</v>
      </c>
      <c r="U44" s="68" t="str">
        <f t="shared" si="98"/>
        <v>Nacional: Nacional</v>
      </c>
      <c r="V44" s="35" t="s">
        <v>13841</v>
      </c>
      <c r="W44" s="21" t="str">
        <f t="shared" si="99"/>
        <v>https://analytics.zoho.com/open-view/2395394000006706890</v>
      </c>
      <c r="X44" s="61" t="str">
        <f t="shared" si="23"/>
        <v>CHL</v>
      </c>
      <c r="Y44" s="20" t="s">
        <v>10689</v>
      </c>
      <c r="Z44" s="35" t="str">
        <f t="shared" si="7"/>
        <v>Casos de violencia general por comuna en la región Nacional de acuerdo a los datos publicados por el Centro de Estudios y Análisis del Delito de Chile para el Año 2020.</v>
      </c>
      <c r="AA44" s="64">
        <f t="shared" ref="AA44:AF44" si="102">+AA43</f>
        <v>44357</v>
      </c>
      <c r="AB44" s="61" t="str">
        <f t="shared" si="102"/>
        <v>Español</v>
      </c>
      <c r="AC44" s="61" t="str">
        <f t="shared" si="102"/>
        <v>Paula</v>
      </c>
      <c r="AD44" s="61" t="str">
        <f t="shared" si="102"/>
        <v>No Aplica</v>
      </c>
      <c r="AE44" s="61" t="str">
        <f t="shared" si="102"/>
        <v>No Aplica</v>
      </c>
      <c r="AF44" s="61" t="str">
        <f t="shared" si="102"/>
        <v>No Aplica</v>
      </c>
      <c r="AG44" s="65">
        <f>+VLOOKUP($P44,Parametros[[nombre]:[Columna1]],5,0)</f>
        <v>11</v>
      </c>
      <c r="AH44" s="65">
        <f t="shared" si="25"/>
        <v>1</v>
      </c>
      <c r="AI44" s="65">
        <f>+VLOOKUP($N44,Territorio[[nombre]:[Columna1]],7,0)</f>
        <v>38</v>
      </c>
      <c r="AJ44" s="65">
        <f>+VLOOKUP(O44,Temporalidad[[nombre]:[Columna1]],7,0)</f>
        <v>31</v>
      </c>
      <c r="AK44" s="65">
        <f>+VLOOKUP(LEFT($D44,2),Tipo_Gráfico[[id2]:[Tipo Gráfico]],3,0)</f>
        <v>1</v>
      </c>
      <c r="AL44" s="35" t="str">
        <f t="shared" si="80"/>
        <v>Centro de Estudios y Análisis del Delito</v>
      </c>
      <c r="AM44" s="61" t="str">
        <f t="shared" si="26"/>
        <v>No Aplica</v>
      </c>
      <c r="AN44" s="61" t="str">
        <f t="shared" si="27"/>
        <v>No Aplica</v>
      </c>
      <c r="AO44" s="61" t="str">
        <f t="shared" si="28"/>
        <v>No Aplica</v>
      </c>
      <c r="AP44" s="66">
        <f>VLOOKUP($AC44,Responsables[],3,0)</f>
        <v>7</v>
      </c>
      <c r="AQ44" s="66">
        <f>VLOOKUP($R44,unidad_medida[[#All],[nombre]:[Columna1]],5,0)</f>
        <v>73</v>
      </c>
    </row>
    <row r="45" spans="1:43" ht="45" x14ac:dyDescent="0.25">
      <c r="A45" s="52" t="str">
        <f t="shared" si="95"/>
        <v>GR 42|FILT:Nacional| MUES:Periodo|Casos de violencia general|Año 2020|</v>
      </c>
      <c r="B45" s="73" t="s">
        <v>13757</v>
      </c>
      <c r="C45" s="91">
        <v>1</v>
      </c>
      <c r="D45" s="45" t="s">
        <v>13850</v>
      </c>
      <c r="E45" s="92" t="s">
        <v>10689</v>
      </c>
      <c r="F45" s="46" t="s">
        <v>13859</v>
      </c>
      <c r="G45" s="93" t="s">
        <v>10449</v>
      </c>
      <c r="H45" s="39"/>
      <c r="I45" s="41"/>
      <c r="J45" s="86" t="s">
        <v>10689</v>
      </c>
      <c r="K45" s="74"/>
      <c r="L45" s="53"/>
      <c r="M45" s="36" t="s">
        <v>13857</v>
      </c>
      <c r="N45" s="20" t="str">
        <f t="shared" si="82"/>
        <v>Chile</v>
      </c>
      <c r="O45" s="20" t="s">
        <v>8309</v>
      </c>
      <c r="P45" s="20" t="str">
        <f t="shared" si="9"/>
        <v>Casos</v>
      </c>
      <c r="Q45" s="28">
        <f>+IF($E45="PRODUCTO",VLOOKUP(J43,#REF!,9,0)&amp;"000",IF($E45="CATEGORÍA",VLOOKUP(J43,#REF!,7,0),$Q$1))</f>
        <v>270103001</v>
      </c>
      <c r="R45" s="20" t="str">
        <f t="shared" si="76"/>
        <v>casos</v>
      </c>
      <c r="S45" s="35" t="str">
        <f t="shared" si="96"/>
        <v>Casos de violencia hacia la mujer según Encuesta Nacional de Violencia Intrafamiliar a nivel nacional, para el año 2020.</v>
      </c>
      <c r="T45" s="67" t="str">
        <f t="shared" si="97"/>
        <v>Casos de violencia hacia la mujer según Encuesta Nacional de Violencia Intrafamiliar a nivel nacional, para el año 2020.</v>
      </c>
      <c r="U45" s="68" t="str">
        <f t="shared" si="98"/>
        <v>Nacional: Nacional</v>
      </c>
      <c r="V45" s="35" t="s">
        <v>13841</v>
      </c>
      <c r="W45" s="21" t="str">
        <f t="shared" si="99"/>
        <v>https://analytics.zoho.com/open-view/2395394000006706890</v>
      </c>
      <c r="X45" s="61" t="str">
        <f t="shared" si="23"/>
        <v>CHL</v>
      </c>
      <c r="Y45" s="20" t="s">
        <v>10689</v>
      </c>
      <c r="Z45" s="35" t="str">
        <f t="shared" si="7"/>
        <v>Casos de violencia general por comuna en la región Nacional de acuerdo a los datos publicados por el Centro de Estudios y Análisis del Delito de Chile para el Año 2020.</v>
      </c>
      <c r="AA45" s="64">
        <f t="shared" ref="AA45:AF45" si="103">+AA44</f>
        <v>44357</v>
      </c>
      <c r="AB45" s="61" t="str">
        <f t="shared" si="103"/>
        <v>Español</v>
      </c>
      <c r="AC45" s="61" t="str">
        <f t="shared" si="103"/>
        <v>Paula</v>
      </c>
      <c r="AD45" s="61" t="str">
        <f t="shared" si="103"/>
        <v>No Aplica</v>
      </c>
      <c r="AE45" s="61" t="str">
        <f t="shared" si="103"/>
        <v>No Aplica</v>
      </c>
      <c r="AF45" s="61" t="str">
        <f t="shared" si="103"/>
        <v>No Aplica</v>
      </c>
      <c r="AG45" s="65">
        <f>+VLOOKUP($P45,Parametros[[nombre]:[Columna1]],5,0)</f>
        <v>11</v>
      </c>
      <c r="AH45" s="65">
        <f t="shared" si="25"/>
        <v>1</v>
      </c>
      <c r="AI45" s="65">
        <f>+VLOOKUP($N45,Territorio[[nombre]:[Columna1]],7,0)</f>
        <v>38</v>
      </c>
      <c r="AJ45" s="65">
        <f>+VLOOKUP(O45,Temporalidad[[nombre]:[Columna1]],7,0)</f>
        <v>31</v>
      </c>
      <c r="AK45" s="65">
        <f>+VLOOKUP(LEFT($D45,2),Tipo_Gráfico[[id2]:[Tipo Gráfico]],3,0)</f>
        <v>1</v>
      </c>
      <c r="AL45" s="35" t="str">
        <f t="shared" si="80"/>
        <v>Centro de Estudios y Análisis del Delito</v>
      </c>
      <c r="AM45" s="61" t="str">
        <f t="shared" si="26"/>
        <v>No Aplica</v>
      </c>
      <c r="AN45" s="61" t="str">
        <f t="shared" si="27"/>
        <v>No Aplica</v>
      </c>
      <c r="AO45" s="61" t="str">
        <f t="shared" si="28"/>
        <v>No Aplica</v>
      </c>
      <c r="AP45" s="66">
        <f>VLOOKUP($AC45,Responsables[],3,0)</f>
        <v>7</v>
      </c>
      <c r="AQ45" s="66">
        <f>VLOOKUP($R45,unidad_medida[[#All],[nombre]:[Columna1]],5,0)</f>
        <v>73</v>
      </c>
    </row>
    <row r="46" spans="1:43" ht="45" x14ac:dyDescent="0.25">
      <c r="A46" s="52" t="str">
        <f t="shared" si="95"/>
        <v>GR 43|FILT:Nacional| MUES:Tipo de Violencia|Casos de violencia general|Año 2020|</v>
      </c>
      <c r="B46" s="73" t="s">
        <v>13757</v>
      </c>
      <c r="C46" s="91">
        <v>1</v>
      </c>
      <c r="D46" s="45" t="s">
        <v>13851</v>
      </c>
      <c r="E46" s="92" t="s">
        <v>10689</v>
      </c>
      <c r="F46" s="46" t="s">
        <v>13859</v>
      </c>
      <c r="G46" s="93" t="s">
        <v>13824</v>
      </c>
      <c r="H46" s="39"/>
      <c r="I46" s="41"/>
      <c r="J46" s="86" t="s">
        <v>10689</v>
      </c>
      <c r="K46" s="74"/>
      <c r="L46" s="53"/>
      <c r="M46" s="36" t="s">
        <v>13857</v>
      </c>
      <c r="N46" s="20" t="str">
        <f t="shared" si="82"/>
        <v>Chile</v>
      </c>
      <c r="O46" s="20" t="s">
        <v>8309</v>
      </c>
      <c r="P46" s="20" t="str">
        <f t="shared" si="9"/>
        <v>Casos</v>
      </c>
      <c r="Q46" s="28">
        <f>+IF($E46="PRODUCTO",VLOOKUP(J44,#REF!,9,0)&amp;"000",IF($E46="CATEGORÍA",VLOOKUP(J44,#REF!,7,0),$Q$1))</f>
        <v>270103001</v>
      </c>
      <c r="R46" s="20" t="str">
        <f t="shared" si="76"/>
        <v>casos</v>
      </c>
      <c r="S46" s="35" t="str">
        <f t="shared" si="96"/>
        <v>Casos de violencia hacia la mujer según Encuesta Nacional de Violencia Intrafamiliar a nivel nacional, para el año 2020.</v>
      </c>
      <c r="T46" s="67" t="str">
        <f t="shared" si="97"/>
        <v>Casos de violencia hacia la mujer según Encuesta Nacional de Violencia Intrafamiliar a nivel nacional, para el año 2020.</v>
      </c>
      <c r="U46" s="68" t="str">
        <f t="shared" si="98"/>
        <v>Nacional: Nacional</v>
      </c>
      <c r="V46" s="35" t="s">
        <v>13841</v>
      </c>
      <c r="W46" s="21" t="str">
        <f t="shared" si="99"/>
        <v>https://analytics.zoho.com/open-view/2395394000006706890</v>
      </c>
      <c r="X46" s="61" t="str">
        <f t="shared" si="23"/>
        <v>CHL</v>
      </c>
      <c r="Y46" s="20" t="s">
        <v>10689</v>
      </c>
      <c r="Z46" s="35" t="str">
        <f t="shared" si="7"/>
        <v>Casos de violencia general por comuna en la región Nacional de acuerdo a los datos publicados por el Centro de Estudios y Análisis del Delito de Chile para el Año 2020.</v>
      </c>
      <c r="AA46" s="64">
        <f t="shared" ref="AA46:AF46" si="104">+AA45</f>
        <v>44357</v>
      </c>
      <c r="AB46" s="61" t="str">
        <f t="shared" si="104"/>
        <v>Español</v>
      </c>
      <c r="AC46" s="61" t="str">
        <f t="shared" si="104"/>
        <v>Paula</v>
      </c>
      <c r="AD46" s="61" t="str">
        <f t="shared" si="104"/>
        <v>No Aplica</v>
      </c>
      <c r="AE46" s="61" t="str">
        <f t="shared" si="104"/>
        <v>No Aplica</v>
      </c>
      <c r="AF46" s="61" t="str">
        <f t="shared" si="104"/>
        <v>No Aplica</v>
      </c>
      <c r="AG46" s="65">
        <f>+VLOOKUP($P46,Parametros[[nombre]:[Columna1]],5,0)</f>
        <v>11</v>
      </c>
      <c r="AH46" s="65">
        <f t="shared" si="25"/>
        <v>1</v>
      </c>
      <c r="AI46" s="65">
        <f>+VLOOKUP($N46,Territorio[[nombre]:[Columna1]],7,0)</f>
        <v>38</v>
      </c>
      <c r="AJ46" s="65">
        <f>+VLOOKUP(O46,Temporalidad[[nombre]:[Columna1]],7,0)</f>
        <v>31</v>
      </c>
      <c r="AK46" s="65">
        <f>+VLOOKUP(LEFT($D46,2),Tipo_Gráfico[[id2]:[Tipo Gráfico]],3,0)</f>
        <v>1</v>
      </c>
      <c r="AL46" s="35" t="str">
        <f t="shared" si="80"/>
        <v>Centro de Estudios y Análisis del Delito</v>
      </c>
      <c r="AM46" s="61" t="str">
        <f t="shared" si="26"/>
        <v>No Aplica</v>
      </c>
      <c r="AN46" s="61" t="str">
        <f t="shared" si="27"/>
        <v>No Aplica</v>
      </c>
      <c r="AO46" s="61" t="str">
        <f t="shared" si="28"/>
        <v>No Aplica</v>
      </c>
      <c r="AP46" s="66">
        <f>VLOOKUP($AC46,Responsables[],3,0)</f>
        <v>7</v>
      </c>
      <c r="AQ46" s="66">
        <f>VLOOKUP($R46,unidad_medida[[#All],[nombre]:[Columna1]],5,0)</f>
        <v>73</v>
      </c>
    </row>
    <row r="47" spans="1:43" ht="56.25" x14ac:dyDescent="0.25">
      <c r="A47" s="52" t="str">
        <f t="shared" si="95"/>
        <v>GR 44|FILT:Nacional| MUES:Región|Casos de violencia general|Periodo 2012-2020|</v>
      </c>
      <c r="B47" s="73" t="s">
        <v>13757</v>
      </c>
      <c r="C47" s="91">
        <v>1</v>
      </c>
      <c r="D47" s="45" t="s">
        <v>13852</v>
      </c>
      <c r="E47" s="92" t="s">
        <v>10689</v>
      </c>
      <c r="F47" s="46" t="s">
        <v>13859</v>
      </c>
      <c r="G47" s="93" t="s">
        <v>754</v>
      </c>
      <c r="H47" s="39"/>
      <c r="I47" s="41"/>
      <c r="J47" s="86" t="s">
        <v>10689</v>
      </c>
      <c r="K47" s="74"/>
      <c r="L47" s="53"/>
      <c r="M47" s="36" t="s">
        <v>13858</v>
      </c>
      <c r="N47" s="20" t="str">
        <f t="shared" si="82"/>
        <v>Chile</v>
      </c>
      <c r="O47" s="82" t="s">
        <v>10448</v>
      </c>
      <c r="P47" s="20" t="str">
        <f t="shared" si="9"/>
        <v>Casos</v>
      </c>
      <c r="Q47" s="28">
        <f>+IF($E47="PRODUCTO",VLOOKUP(J45,#REF!,9,0)&amp;"000",IF($E47="CATEGORÍA",VLOOKUP(J45,#REF!,7,0),$Q$1))</f>
        <v>270103001</v>
      </c>
      <c r="R47" s="20" t="str">
        <f t="shared" si="76"/>
        <v>casos</v>
      </c>
      <c r="S47" s="35" t="str">
        <f t="shared" si="96"/>
        <v>Casos de violencia hacia la mujer según Encuesta Nacional de Violencia Intrafamiliar a nivel nacional, para el periodo 2012-2020.</v>
      </c>
      <c r="T47" s="67" t="str">
        <f t="shared" si="97"/>
        <v>Casos de violencia hacia la mujer según Encuesta Nacional de Violencia Intrafamiliar a nivel nacional, para el periodo 2012-2020.</v>
      </c>
      <c r="U47" s="68" t="str">
        <f t="shared" si="98"/>
        <v>Nacional: Nacional</v>
      </c>
      <c r="V47" s="35" t="s">
        <v>13841</v>
      </c>
      <c r="W47" s="21" t="str">
        <f t="shared" si="99"/>
        <v>https://analytics.zoho.com/open-view/2395394000006706890</v>
      </c>
      <c r="X47" s="61" t="str">
        <f t="shared" si="23"/>
        <v>CHL</v>
      </c>
      <c r="Y47" s="20" t="s">
        <v>10689</v>
      </c>
      <c r="Z47" s="35" t="str">
        <f t="shared" si="7"/>
        <v>Casos de violencia general por comuna en la región Nacional de acuerdo a los datos publicados por el Centro de Estudios y Análisis del Delito de Chile para el Periodo 2012-2020.</v>
      </c>
      <c r="AA47" s="64">
        <f t="shared" ref="AA47:AF47" si="105">+AA46</f>
        <v>44357</v>
      </c>
      <c r="AB47" s="61" t="str">
        <f t="shared" si="105"/>
        <v>Español</v>
      </c>
      <c r="AC47" s="61" t="str">
        <f t="shared" si="105"/>
        <v>Paula</v>
      </c>
      <c r="AD47" s="61" t="str">
        <f t="shared" si="105"/>
        <v>No Aplica</v>
      </c>
      <c r="AE47" s="61" t="str">
        <f t="shared" si="105"/>
        <v>No Aplica</v>
      </c>
      <c r="AF47" s="61" t="str">
        <f t="shared" si="105"/>
        <v>No Aplica</v>
      </c>
      <c r="AG47" s="65">
        <f>+VLOOKUP($P47,Parametros[[nombre]:[Columna1]],5,0)</f>
        <v>11</v>
      </c>
      <c r="AH47" s="65">
        <f t="shared" si="25"/>
        <v>1</v>
      </c>
      <c r="AI47" s="65">
        <f>+VLOOKUP($N47,Territorio[[nombre]:[Columna1]],7,0)</f>
        <v>38</v>
      </c>
      <c r="AJ47" s="65">
        <f>+VLOOKUP(O47,Temporalidad[[nombre]:[Columna1]],7,0)</f>
        <v>1757</v>
      </c>
      <c r="AK47" s="65">
        <f>+VLOOKUP(LEFT($D47,2),Tipo_Gráfico[[id2]:[Tipo Gráfico]],3,0)</f>
        <v>1</v>
      </c>
      <c r="AL47" s="35" t="str">
        <f t="shared" si="80"/>
        <v>Centro de Estudios y Análisis del Delito</v>
      </c>
      <c r="AM47" s="61" t="str">
        <f t="shared" si="26"/>
        <v>No Aplica</v>
      </c>
      <c r="AN47" s="61" t="str">
        <f t="shared" si="27"/>
        <v>No Aplica</v>
      </c>
      <c r="AO47" s="61" t="str">
        <f t="shared" si="28"/>
        <v>No Aplica</v>
      </c>
      <c r="AP47" s="66">
        <f>VLOOKUP($AC47,Responsables[],3,0)</f>
        <v>7</v>
      </c>
      <c r="AQ47" s="66">
        <f>VLOOKUP($R47,unidad_medida[[#All],[nombre]:[Columna1]],5,0)</f>
        <v>73</v>
      </c>
    </row>
    <row r="48" spans="1:43" ht="56.25" x14ac:dyDescent="0.25">
      <c r="A48" s="52" t="str">
        <f t="shared" si="95"/>
        <v>GR 45|FILT:Nacional| MUES:Comuna|Casos de violencia general|Periodo 2012-2020|</v>
      </c>
      <c r="B48" s="73" t="s">
        <v>13757</v>
      </c>
      <c r="C48" s="91">
        <v>1</v>
      </c>
      <c r="D48" s="45" t="s">
        <v>13853</v>
      </c>
      <c r="E48" s="92" t="s">
        <v>10689</v>
      </c>
      <c r="F48" s="46" t="s">
        <v>13859</v>
      </c>
      <c r="G48" s="93" t="s">
        <v>1061</v>
      </c>
      <c r="H48" s="39"/>
      <c r="I48" s="41"/>
      <c r="J48" s="86" t="s">
        <v>10689</v>
      </c>
      <c r="K48" s="74"/>
      <c r="L48" s="53"/>
      <c r="M48" s="36" t="s">
        <v>13858</v>
      </c>
      <c r="N48" s="20" t="str">
        <f t="shared" si="82"/>
        <v>Chile</v>
      </c>
      <c r="O48" s="82" t="s">
        <v>10448</v>
      </c>
      <c r="P48" s="20" t="str">
        <f t="shared" si="9"/>
        <v>Casos</v>
      </c>
      <c r="Q48" s="28">
        <f>+IF($E48="PRODUCTO",VLOOKUP(J46,#REF!,9,0)&amp;"000",IF($E48="CATEGORÍA",VLOOKUP(J46,#REF!,7,0),$Q$1))</f>
        <v>270103001</v>
      </c>
      <c r="R48" s="20" t="str">
        <f t="shared" si="76"/>
        <v>casos</v>
      </c>
      <c r="S48" s="35" t="str">
        <f t="shared" si="96"/>
        <v>Casos de violencia hacia la mujer según Encuesta Nacional de Violencia Intrafamiliar a nivel nacional, para el periodo 2012-2020.</v>
      </c>
      <c r="T48" s="67" t="str">
        <f t="shared" si="97"/>
        <v>Casos de violencia hacia la mujer según Encuesta Nacional de Violencia Intrafamiliar a nivel nacional, para el periodo 2012-2020.</v>
      </c>
      <c r="U48" s="68" t="str">
        <f t="shared" si="98"/>
        <v>Nacional: Nacional</v>
      </c>
      <c r="V48" s="35" t="s">
        <v>13841</v>
      </c>
      <c r="W48" s="21" t="str">
        <f t="shared" si="99"/>
        <v>https://analytics.zoho.com/open-view/2395394000006706890</v>
      </c>
      <c r="X48" s="61" t="str">
        <f t="shared" si="23"/>
        <v>CHL</v>
      </c>
      <c r="Y48" s="20" t="s">
        <v>10689</v>
      </c>
      <c r="Z48" s="35" t="str">
        <f t="shared" si="7"/>
        <v>Casos de violencia general por comuna en la región Nacional de acuerdo a los datos publicados por el Centro de Estudios y Análisis del Delito de Chile para el Periodo 2012-2020.</v>
      </c>
      <c r="AA48" s="64">
        <f t="shared" ref="AA48:AF48" si="106">+AA47</f>
        <v>44357</v>
      </c>
      <c r="AB48" s="61" t="str">
        <f t="shared" si="106"/>
        <v>Español</v>
      </c>
      <c r="AC48" s="61" t="str">
        <f t="shared" si="106"/>
        <v>Paula</v>
      </c>
      <c r="AD48" s="61" t="str">
        <f t="shared" si="106"/>
        <v>No Aplica</v>
      </c>
      <c r="AE48" s="61" t="str">
        <f t="shared" si="106"/>
        <v>No Aplica</v>
      </c>
      <c r="AF48" s="61" t="str">
        <f t="shared" si="106"/>
        <v>No Aplica</v>
      </c>
      <c r="AG48" s="65">
        <f>+VLOOKUP($P48,Parametros[[nombre]:[Columna1]],5,0)</f>
        <v>11</v>
      </c>
      <c r="AH48" s="65">
        <f t="shared" si="25"/>
        <v>1</v>
      </c>
      <c r="AI48" s="65">
        <f>+VLOOKUP($N48,Territorio[[nombre]:[Columna1]],7,0)</f>
        <v>38</v>
      </c>
      <c r="AJ48" s="65">
        <f>+VLOOKUP(O48,Temporalidad[[nombre]:[Columna1]],7,0)</f>
        <v>1757</v>
      </c>
      <c r="AK48" s="65">
        <f>+VLOOKUP(LEFT($D48,2),Tipo_Gráfico[[id2]:[Tipo Gráfico]],3,0)</f>
        <v>1</v>
      </c>
      <c r="AL48" s="35" t="str">
        <f t="shared" si="80"/>
        <v>Centro de Estudios y Análisis del Delito</v>
      </c>
      <c r="AM48" s="61" t="str">
        <f t="shared" si="26"/>
        <v>No Aplica</v>
      </c>
      <c r="AN48" s="61" t="str">
        <f t="shared" si="27"/>
        <v>No Aplica</v>
      </c>
      <c r="AO48" s="61" t="str">
        <f t="shared" si="28"/>
        <v>No Aplica</v>
      </c>
      <c r="AP48" s="66">
        <f>VLOOKUP($AC48,Responsables[],3,0)</f>
        <v>7</v>
      </c>
      <c r="AQ48" s="66">
        <f>VLOOKUP($R48,unidad_medida[[#All],[nombre]:[Columna1]],5,0)</f>
        <v>73</v>
      </c>
    </row>
    <row r="49" spans="1:43" ht="56.25" x14ac:dyDescent="0.25">
      <c r="A49" s="52" t="str">
        <f t="shared" si="95"/>
        <v>GR 46|FILT:Nacional| MUES:Prevalencia|Casos de violencia general|Periodo 2012-2020|</v>
      </c>
      <c r="B49" s="73" t="s">
        <v>13757</v>
      </c>
      <c r="C49" s="91">
        <v>1</v>
      </c>
      <c r="D49" s="45" t="s">
        <v>13854</v>
      </c>
      <c r="E49" s="92" t="s">
        <v>10689</v>
      </c>
      <c r="F49" s="46" t="s">
        <v>13859</v>
      </c>
      <c r="G49" s="93" t="s">
        <v>13761</v>
      </c>
      <c r="H49" s="39"/>
      <c r="I49" s="41"/>
      <c r="J49" s="86" t="s">
        <v>10689</v>
      </c>
      <c r="K49" s="74"/>
      <c r="L49" s="53"/>
      <c r="M49" s="36" t="s">
        <v>13858</v>
      </c>
      <c r="N49" s="20" t="str">
        <f t="shared" si="82"/>
        <v>Chile</v>
      </c>
      <c r="O49" s="82" t="s">
        <v>10448</v>
      </c>
      <c r="P49" s="20" t="str">
        <f t="shared" si="9"/>
        <v>Casos</v>
      </c>
      <c r="Q49" s="28">
        <f>+IF($E49="PRODUCTO",VLOOKUP(J47,#REF!,9,0)&amp;"000",IF($E49="CATEGORÍA",VLOOKUP(J47,#REF!,7,0),$Q$1))</f>
        <v>270103001</v>
      </c>
      <c r="R49" s="20" t="str">
        <f t="shared" si="76"/>
        <v>casos</v>
      </c>
      <c r="S49" s="35" t="str">
        <f t="shared" si="96"/>
        <v>Casos de violencia hacia la mujer según Encuesta Nacional de Violencia Intrafamiliar a nivel nacional, para el periodo 2012-2020.</v>
      </c>
      <c r="T49" s="67" t="str">
        <f t="shared" si="97"/>
        <v>Casos de violencia hacia la mujer según Encuesta Nacional de Violencia Intrafamiliar a nivel nacional, para el periodo 2012-2020.</v>
      </c>
      <c r="U49" s="68" t="str">
        <f t="shared" si="98"/>
        <v>Nacional: Nacional</v>
      </c>
      <c r="V49" s="35" t="s">
        <v>13841</v>
      </c>
      <c r="W49" s="21" t="str">
        <f t="shared" si="99"/>
        <v>https://analytics.zoho.com/open-view/2395394000006706890</v>
      </c>
      <c r="X49" s="61" t="str">
        <f t="shared" si="23"/>
        <v>CHL</v>
      </c>
      <c r="Y49" s="20" t="s">
        <v>10689</v>
      </c>
      <c r="Z49" s="35" t="str">
        <f t="shared" si="7"/>
        <v>Casos de violencia general por comuna en la región Nacional de acuerdo a los datos publicados por el Centro de Estudios y Análisis del Delito de Chile para el Periodo 2012-2020.</v>
      </c>
      <c r="AA49" s="64">
        <f t="shared" ref="AA49:AF49" si="107">+AA48</f>
        <v>44357</v>
      </c>
      <c r="AB49" s="61" t="str">
        <f t="shared" si="107"/>
        <v>Español</v>
      </c>
      <c r="AC49" s="61" t="str">
        <f t="shared" si="107"/>
        <v>Paula</v>
      </c>
      <c r="AD49" s="61" t="str">
        <f t="shared" si="107"/>
        <v>No Aplica</v>
      </c>
      <c r="AE49" s="61" t="str">
        <f t="shared" si="107"/>
        <v>No Aplica</v>
      </c>
      <c r="AF49" s="61" t="str">
        <f t="shared" si="107"/>
        <v>No Aplica</v>
      </c>
      <c r="AG49" s="65">
        <f>+VLOOKUP($P49,Parametros[[nombre]:[Columna1]],5,0)</f>
        <v>11</v>
      </c>
      <c r="AH49" s="65">
        <f t="shared" si="25"/>
        <v>1</v>
      </c>
      <c r="AI49" s="65">
        <f>+VLOOKUP($N49,Territorio[[nombre]:[Columna1]],7,0)</f>
        <v>38</v>
      </c>
      <c r="AJ49" s="65">
        <f>+VLOOKUP(O49,Temporalidad[[nombre]:[Columna1]],7,0)</f>
        <v>1757</v>
      </c>
      <c r="AK49" s="65">
        <f>+VLOOKUP(LEFT($D49,2),Tipo_Gráfico[[id2]:[Tipo Gráfico]],3,0)</f>
        <v>1</v>
      </c>
      <c r="AL49" s="35" t="str">
        <f t="shared" si="80"/>
        <v>Centro de Estudios y Análisis del Delito</v>
      </c>
      <c r="AM49" s="61" t="str">
        <f t="shared" si="26"/>
        <v>No Aplica</v>
      </c>
      <c r="AN49" s="61" t="str">
        <f t="shared" si="27"/>
        <v>No Aplica</v>
      </c>
      <c r="AO49" s="61" t="str">
        <f t="shared" si="28"/>
        <v>No Aplica</v>
      </c>
      <c r="AP49" s="66">
        <f>VLOOKUP($AC49,Responsables[],3,0)</f>
        <v>7</v>
      </c>
      <c r="AQ49" s="66">
        <f>VLOOKUP($R49,unidad_medida[[#All],[nombre]:[Columna1]],5,0)</f>
        <v>73</v>
      </c>
    </row>
    <row r="50" spans="1:43" ht="56.25" x14ac:dyDescent="0.25">
      <c r="A50" s="52" t="str">
        <f t="shared" si="95"/>
        <v>GR 47|FILT:Nacional| MUES:Periodo|Casos de violencia general|Periodo 2012-2020|</v>
      </c>
      <c r="B50" s="73" t="s">
        <v>13757</v>
      </c>
      <c r="C50" s="91">
        <v>1</v>
      </c>
      <c r="D50" s="45" t="s">
        <v>13855</v>
      </c>
      <c r="E50" s="92" t="s">
        <v>10689</v>
      </c>
      <c r="F50" s="46" t="s">
        <v>13859</v>
      </c>
      <c r="G50" s="93" t="s">
        <v>10449</v>
      </c>
      <c r="H50" s="39"/>
      <c r="I50" s="41"/>
      <c r="J50" s="86" t="s">
        <v>10689</v>
      </c>
      <c r="K50" s="74"/>
      <c r="L50" s="53"/>
      <c r="M50" s="36" t="s">
        <v>13858</v>
      </c>
      <c r="N50" s="20" t="str">
        <f t="shared" si="82"/>
        <v>Chile</v>
      </c>
      <c r="O50" s="82" t="s">
        <v>10448</v>
      </c>
      <c r="P50" s="20" t="str">
        <f t="shared" si="9"/>
        <v>Casos</v>
      </c>
      <c r="Q50" s="28">
        <f>+IF($E50="PRODUCTO",VLOOKUP(J48,#REF!,9,0)&amp;"000",IF($E50="CATEGORÍA",VLOOKUP(J48,#REF!,7,0),$Q$1))</f>
        <v>270103001</v>
      </c>
      <c r="R50" s="20" t="str">
        <f t="shared" si="76"/>
        <v>casos</v>
      </c>
      <c r="S50" s="35" t="str">
        <f t="shared" si="96"/>
        <v>Casos de violencia hacia la mujer según Encuesta Nacional de Violencia Intrafamiliar a nivel nacional, para el periodo 2012-2020.</v>
      </c>
      <c r="T50" s="67" t="str">
        <f t="shared" si="97"/>
        <v>Casos de violencia hacia la mujer según Encuesta Nacional de Violencia Intrafamiliar a nivel nacional, para el periodo 2012-2020.</v>
      </c>
      <c r="U50" s="68" t="str">
        <f t="shared" si="98"/>
        <v>Nacional: Nacional</v>
      </c>
      <c r="V50" s="35" t="s">
        <v>13841</v>
      </c>
      <c r="W50" s="21" t="str">
        <f t="shared" si="99"/>
        <v>https://analytics.zoho.com/open-view/2395394000006706890</v>
      </c>
      <c r="X50" s="61" t="str">
        <f t="shared" si="23"/>
        <v>CHL</v>
      </c>
      <c r="Y50" s="20" t="s">
        <v>10689</v>
      </c>
      <c r="Z50" s="35" t="str">
        <f t="shared" si="7"/>
        <v>Casos de violencia general por comuna en la región Nacional de acuerdo a los datos publicados por el Centro de Estudios y Análisis del Delito de Chile para el Periodo 2012-2020.</v>
      </c>
      <c r="AA50" s="64">
        <f t="shared" ref="AA50:AF50" si="108">+AA49</f>
        <v>44357</v>
      </c>
      <c r="AB50" s="61" t="str">
        <f t="shared" si="108"/>
        <v>Español</v>
      </c>
      <c r="AC50" s="61" t="str">
        <f t="shared" si="108"/>
        <v>Paula</v>
      </c>
      <c r="AD50" s="61" t="str">
        <f t="shared" si="108"/>
        <v>No Aplica</v>
      </c>
      <c r="AE50" s="61" t="str">
        <f t="shared" si="108"/>
        <v>No Aplica</v>
      </c>
      <c r="AF50" s="61" t="str">
        <f t="shared" si="108"/>
        <v>No Aplica</v>
      </c>
      <c r="AG50" s="65">
        <f>+VLOOKUP($P50,Parametros[[nombre]:[Columna1]],5,0)</f>
        <v>11</v>
      </c>
      <c r="AH50" s="65">
        <f t="shared" si="25"/>
        <v>1</v>
      </c>
      <c r="AI50" s="65">
        <f>+VLOOKUP($N50,Territorio[[nombre]:[Columna1]],7,0)</f>
        <v>38</v>
      </c>
      <c r="AJ50" s="65">
        <f>+VLOOKUP(O50,Temporalidad[[nombre]:[Columna1]],7,0)</f>
        <v>1757</v>
      </c>
      <c r="AK50" s="65">
        <f>+VLOOKUP(LEFT($D50,2),Tipo_Gráfico[[id2]:[Tipo Gráfico]],3,0)</f>
        <v>1</v>
      </c>
      <c r="AL50" s="35" t="str">
        <f t="shared" si="80"/>
        <v>Centro de Estudios y Análisis del Delito</v>
      </c>
      <c r="AM50" s="61" t="str">
        <f t="shared" si="26"/>
        <v>No Aplica</v>
      </c>
      <c r="AN50" s="61" t="str">
        <f t="shared" si="27"/>
        <v>No Aplica</v>
      </c>
      <c r="AO50" s="61" t="str">
        <f t="shared" si="28"/>
        <v>No Aplica</v>
      </c>
      <c r="AP50" s="66">
        <f>VLOOKUP($AC50,Responsables[],3,0)</f>
        <v>7</v>
      </c>
      <c r="AQ50" s="66">
        <f>VLOOKUP($R50,unidad_medida[[#All],[nombre]:[Columna1]],5,0)</f>
        <v>73</v>
      </c>
    </row>
    <row r="51" spans="1:43" ht="56.25" x14ac:dyDescent="0.25">
      <c r="A51" s="52" t="str">
        <f t="shared" si="95"/>
        <v>GR 48|FILT:Nacional| MUES:Tipo de Violencia|Casos de violencia general|Periodo 2012-2020|</v>
      </c>
      <c r="B51" s="73" t="s">
        <v>13757</v>
      </c>
      <c r="C51" s="91">
        <v>1</v>
      </c>
      <c r="D51" s="45" t="s">
        <v>13856</v>
      </c>
      <c r="E51" s="92" t="s">
        <v>10689</v>
      </c>
      <c r="F51" s="46" t="s">
        <v>13859</v>
      </c>
      <c r="G51" s="93" t="s">
        <v>13824</v>
      </c>
      <c r="H51" s="39"/>
      <c r="I51" s="41"/>
      <c r="J51" s="86" t="s">
        <v>10689</v>
      </c>
      <c r="K51" s="74"/>
      <c r="L51" s="53"/>
      <c r="M51" s="36" t="s">
        <v>13858</v>
      </c>
      <c r="N51" s="20" t="str">
        <f t="shared" si="82"/>
        <v>Chile</v>
      </c>
      <c r="O51" s="82" t="s">
        <v>10448</v>
      </c>
      <c r="P51" s="20" t="str">
        <f t="shared" si="9"/>
        <v>Casos</v>
      </c>
      <c r="Q51" s="28">
        <f>+IF($E51="PRODUCTO",VLOOKUP(J49,#REF!,9,0)&amp;"000",IF($E51="CATEGORÍA",VLOOKUP(J49,#REF!,7,0),$Q$1))</f>
        <v>270103001</v>
      </c>
      <c r="R51" s="20" t="str">
        <f t="shared" si="76"/>
        <v>casos</v>
      </c>
      <c r="S51" s="35" t="str">
        <f t="shared" si="96"/>
        <v>Casos de violencia hacia la mujer según Encuesta Nacional de Violencia Intrafamiliar a nivel nacional, para el periodo 2012-2020.</v>
      </c>
      <c r="T51" s="67" t="str">
        <f t="shared" si="97"/>
        <v>Casos de violencia hacia la mujer según Encuesta Nacional de Violencia Intrafamiliar a nivel nacional, para el periodo 2012-2020.</v>
      </c>
      <c r="U51" s="68" t="str">
        <f t="shared" si="98"/>
        <v>Nacional: Nacional</v>
      </c>
      <c r="V51" s="35" t="s">
        <v>13841</v>
      </c>
      <c r="W51" s="21" t="str">
        <f t="shared" si="99"/>
        <v>https://analytics.zoho.com/open-view/2395394000006706890</v>
      </c>
      <c r="X51" s="61" t="str">
        <f t="shared" si="23"/>
        <v>CHL</v>
      </c>
      <c r="Y51" s="20" t="s">
        <v>10689</v>
      </c>
      <c r="Z51" s="35" t="str">
        <f t="shared" si="7"/>
        <v>Casos de violencia general por comuna en la región Nacional de acuerdo a los datos publicados por el Centro de Estudios y Análisis del Delito de Chile para el Periodo 2012-2020.</v>
      </c>
      <c r="AA51" s="64">
        <f t="shared" ref="AA51:AF51" si="109">+AA50</f>
        <v>44357</v>
      </c>
      <c r="AB51" s="61" t="str">
        <f t="shared" si="109"/>
        <v>Español</v>
      </c>
      <c r="AC51" s="61" t="str">
        <f t="shared" si="109"/>
        <v>Paula</v>
      </c>
      <c r="AD51" s="61" t="str">
        <f t="shared" si="109"/>
        <v>No Aplica</v>
      </c>
      <c r="AE51" s="61" t="str">
        <f t="shared" si="109"/>
        <v>No Aplica</v>
      </c>
      <c r="AF51" s="61" t="str">
        <f t="shared" si="109"/>
        <v>No Aplica</v>
      </c>
      <c r="AG51" s="65">
        <f>+VLOOKUP($P51,Parametros[[nombre]:[Columna1]],5,0)</f>
        <v>11</v>
      </c>
      <c r="AH51" s="65">
        <f t="shared" si="25"/>
        <v>1</v>
      </c>
      <c r="AI51" s="65">
        <f>+VLOOKUP($N51,Territorio[[nombre]:[Columna1]],7,0)</f>
        <v>38</v>
      </c>
      <c r="AJ51" s="65">
        <f>+VLOOKUP(O51,Temporalidad[[nombre]:[Columna1]],7,0)</f>
        <v>1757</v>
      </c>
      <c r="AK51" s="65">
        <f>+VLOOKUP(LEFT($D51,2),Tipo_Gráfico[[id2]:[Tipo Gráfico]],3,0)</f>
        <v>1</v>
      </c>
      <c r="AL51" s="35" t="str">
        <f t="shared" si="80"/>
        <v>Centro de Estudios y Análisis del Delito</v>
      </c>
      <c r="AM51" s="61" t="str">
        <f t="shared" si="26"/>
        <v>No Aplica</v>
      </c>
      <c r="AN51" s="61" t="str">
        <f t="shared" si="27"/>
        <v>No Aplica</v>
      </c>
      <c r="AO51" s="61" t="str">
        <f t="shared" si="28"/>
        <v>No Aplica</v>
      </c>
      <c r="AP51" s="66">
        <f>VLOOKUP($AC51,Responsables[],3,0)</f>
        <v>7</v>
      </c>
      <c r="AQ51" s="66">
        <f>VLOOKUP($R51,unidad_medida[[#All],[nombre]:[Columna1]],5,0)</f>
        <v>73</v>
      </c>
    </row>
    <row r="52" spans="1:43" ht="56.25" x14ac:dyDescent="0.25">
      <c r="A52" s="52" t="str">
        <f t="shared" si="95"/>
        <v>II 01|FILT:Región| MUES:Comuna-Prevalencia-Periodo-Tipo de Violencia|Casos de violencia general|Año 2020|</v>
      </c>
      <c r="B52" s="73" t="s">
        <v>13757</v>
      </c>
      <c r="C52" s="87">
        <v>16</v>
      </c>
      <c r="D52" s="84" t="s">
        <v>13728</v>
      </c>
      <c r="E52" s="85" t="s">
        <v>754</v>
      </c>
      <c r="F52" s="46" t="s">
        <v>13859</v>
      </c>
      <c r="G52" s="86" t="s">
        <v>13842</v>
      </c>
      <c r="H52" s="39"/>
      <c r="I52" s="41"/>
      <c r="J52" s="40" t="s">
        <v>795</v>
      </c>
      <c r="K52" s="74"/>
      <c r="L52" s="53"/>
      <c r="M52" s="36" t="str">
        <f>"Informe interactivo de casos de violencia hacia la mujer según Encuesta Nacional de Violencia Intrafamiliar en "&amp;J52&amp;", para el año 2020."</f>
        <v>Informe interactivo de casos de violencia hacia la mujer según Encuesta Nacional de Violencia Intrafamiliar en Tarapacá, para el año 2020.</v>
      </c>
      <c r="N52" s="20" t="str">
        <f t="shared" ref="N52:N57" si="110">IF(E52="Región",J52,IF(E52="Comuna",J52,"Chile"))</f>
        <v>Tarapacá</v>
      </c>
      <c r="O52" s="82" t="s">
        <v>8309</v>
      </c>
      <c r="P52" s="20" t="str">
        <f>+P41</f>
        <v>Casos</v>
      </c>
      <c r="Q52" s="28">
        <f>+IF($E52="PRODUCTO",VLOOKUP(J40,#REF!,9,0)&amp;"000",IF($E52="CATEGORÍA",VLOOKUP(J40,#REF!,7,0),$Q$1))</f>
        <v>270103001</v>
      </c>
      <c r="R52" s="20" t="str">
        <f>R41</f>
        <v>casos</v>
      </c>
      <c r="S52" s="35" t="str">
        <f t="shared" ref="S52:S57" si="111">+M52</f>
        <v>Informe interactivo de casos de violencia hacia la mujer según Encuesta Nacional de Violencia Intrafamiliar en Tarapacá, para el año 2020.</v>
      </c>
      <c r="T52" s="67" t="str">
        <f t="shared" ref="T52:T57" si="112">+S52</f>
        <v>Informe interactivo de casos de violencia hacia la mujer según Encuesta Nacional de Violencia Intrafamiliar en Tarapacá, para el año 2020.</v>
      </c>
      <c r="U52" s="68" t="str">
        <f>+E52&amp;": "&amp;J40</f>
        <v>Región: Violencia física</v>
      </c>
      <c r="V52" s="35" t="s">
        <v>13841</v>
      </c>
      <c r="W52" s="21" t="str">
        <f t="shared" ref="W52:W57" si="113">HYPERLINK(B52,B52)</f>
        <v>https://analytics.zoho.com/open-view/2395394000006706890</v>
      </c>
      <c r="X52" s="61" t="str">
        <f>+X41</f>
        <v>CHL</v>
      </c>
      <c r="Y52" s="20" t="s">
        <v>10689</v>
      </c>
      <c r="Z52" s="35" t="str">
        <f t="shared" si="7"/>
        <v>Casos de violencia general por comuna en la región Tarapacá de acuerdo a los datos publicados por el Centro de Estudios y Análisis del Delito de Chile para el Año 2020.</v>
      </c>
      <c r="AA52" s="64">
        <f t="shared" ref="AA52:AF52" si="114">+AA41</f>
        <v>44357</v>
      </c>
      <c r="AB52" s="61" t="str">
        <f t="shared" si="114"/>
        <v>Español</v>
      </c>
      <c r="AC52" s="61" t="str">
        <f t="shared" si="114"/>
        <v>Paula</v>
      </c>
      <c r="AD52" s="61" t="str">
        <f t="shared" si="114"/>
        <v>No Aplica</v>
      </c>
      <c r="AE52" s="61" t="str">
        <f t="shared" si="114"/>
        <v>No Aplica</v>
      </c>
      <c r="AF52" s="61" t="str">
        <f t="shared" si="114"/>
        <v>No Aplica</v>
      </c>
      <c r="AG52" s="65">
        <f>+VLOOKUP($P52,Parametros[[nombre]:[Columna1]],5,0)</f>
        <v>11</v>
      </c>
      <c r="AH52" s="65">
        <f>AH41</f>
        <v>1</v>
      </c>
      <c r="AI52" s="65">
        <f>+VLOOKUP($N52,Territorio[[nombre]:[Columna1]],7,0)</f>
        <v>252</v>
      </c>
      <c r="AJ52" s="65">
        <f>+VLOOKUP(O52,Temporalidad[[nombre]:[Columna1]],7,0)</f>
        <v>31</v>
      </c>
      <c r="AK52" s="65">
        <f>+VLOOKUP(LEFT($D52,2),Tipo_Gráfico[[id2]:[Tipo Gráfico]],3,0)</f>
        <v>3</v>
      </c>
      <c r="AL52" s="35" t="str">
        <f>AL41</f>
        <v>Centro de Estudios y Análisis del Delito</v>
      </c>
      <c r="AM52" s="61" t="str">
        <f>+AM41</f>
        <v>No Aplica</v>
      </c>
      <c r="AN52" s="61" t="str">
        <f>+AN41</f>
        <v>No Aplica</v>
      </c>
      <c r="AO52" s="61" t="str">
        <f>+AO41</f>
        <v>No Aplica</v>
      </c>
      <c r="AP52" s="66">
        <f>VLOOKUP($AC52,Responsables[],3,0)</f>
        <v>7</v>
      </c>
      <c r="AQ52" s="66">
        <f>VLOOKUP($R52,unidad_medida[[#All],[nombre]:[Columna1]],5,0)</f>
        <v>73</v>
      </c>
    </row>
    <row r="53" spans="1:43" ht="67.5" x14ac:dyDescent="0.25">
      <c r="A53" s="52" t="str">
        <f t="shared" si="95"/>
        <v>II 02|FILT:Prevalencia| MUES:Región-Comuna-Periodo-Tipo de Violencia|Casos de violencia general|Año 2020|</v>
      </c>
      <c r="B53" s="73" t="s">
        <v>13757</v>
      </c>
      <c r="C53" s="87">
        <v>7</v>
      </c>
      <c r="D53" s="84" t="s">
        <v>13792</v>
      </c>
      <c r="E53" s="85" t="s">
        <v>13761</v>
      </c>
      <c r="F53" s="46" t="s">
        <v>13859</v>
      </c>
      <c r="G53" s="86" t="s">
        <v>13843</v>
      </c>
      <c r="H53" s="39"/>
      <c r="I53" s="41"/>
      <c r="J53" s="40" t="s">
        <v>13769</v>
      </c>
      <c r="K53" s="74"/>
      <c r="L53" s="53"/>
      <c r="M53" s="36" t="str">
        <f>"Informe interactivo de casos de violencia hacia la mujer según Encuesta Nacional de Violencia Intrafamiliar por "&amp;J53&amp;", para el año 2020."</f>
        <v>Informe interactivo de casos de violencia hacia la mujer según Encuesta Nacional de Violencia Intrafamiliar por Prevalencia Violencia Psicológica General Año, para el año 2020.</v>
      </c>
      <c r="N53" s="20" t="str">
        <f t="shared" si="110"/>
        <v>Chile</v>
      </c>
      <c r="O53" s="82" t="s">
        <v>8309</v>
      </c>
      <c r="P53" s="20" t="str">
        <f t="shared" si="9"/>
        <v>Casos</v>
      </c>
      <c r="Q53" s="28">
        <f>+IF($E53="PRODUCTO",VLOOKUP(J41,#REF!,9,0)&amp;"000",IF($E53="CATEGORÍA",VLOOKUP(J41,#REF!,7,0),$Q$1))</f>
        <v>270103001</v>
      </c>
      <c r="R53" s="20" t="str">
        <f t="shared" si="76"/>
        <v>casos</v>
      </c>
      <c r="S53" s="35" t="str">
        <f t="shared" si="111"/>
        <v>Informe interactivo de casos de violencia hacia la mujer según Encuesta Nacional de Violencia Intrafamiliar por Prevalencia Violencia Psicológica General Año, para el año 2020.</v>
      </c>
      <c r="T53" s="67" t="str">
        <f t="shared" si="112"/>
        <v>Informe interactivo de casos de violencia hacia la mujer según Encuesta Nacional de Violencia Intrafamiliar por Prevalencia Violencia Psicológica General Año, para el año 2020.</v>
      </c>
      <c r="U53" s="68" t="str">
        <f>+E53&amp;": "&amp;J41</f>
        <v>Prevalencia: Violencia física</v>
      </c>
      <c r="V53" s="35" t="s">
        <v>13841</v>
      </c>
      <c r="W53" s="21" t="str">
        <f t="shared" si="113"/>
        <v>https://analytics.zoho.com/open-view/2395394000006706890</v>
      </c>
      <c r="X53" s="61" t="str">
        <f t="shared" si="23"/>
        <v>CHL</v>
      </c>
      <c r="Y53" s="20" t="s">
        <v>10689</v>
      </c>
      <c r="Z53" s="35" t="str">
        <f t="shared" si="7"/>
        <v>Casos de violencia general por comuna en la región Prevalencia Violencia Psicológica General Año de acuerdo a los datos publicados por el Centro de Estudios y Análisis del Delito de Chile para el Año 2020.</v>
      </c>
      <c r="AA53" s="64">
        <f t="shared" ref="AA53:AF53" si="115">+AA52</f>
        <v>44357</v>
      </c>
      <c r="AB53" s="61" t="str">
        <f t="shared" si="115"/>
        <v>Español</v>
      </c>
      <c r="AC53" s="61" t="str">
        <f t="shared" si="115"/>
        <v>Paula</v>
      </c>
      <c r="AD53" s="61" t="str">
        <f t="shared" si="115"/>
        <v>No Aplica</v>
      </c>
      <c r="AE53" s="61" t="str">
        <f t="shared" si="115"/>
        <v>No Aplica</v>
      </c>
      <c r="AF53" s="61" t="str">
        <f t="shared" si="115"/>
        <v>No Aplica</v>
      </c>
      <c r="AG53" s="65">
        <f>+VLOOKUP($P53,Parametros[[nombre]:[Columna1]],5,0)</f>
        <v>11</v>
      </c>
      <c r="AH53" s="65">
        <f t="shared" si="25"/>
        <v>1</v>
      </c>
      <c r="AI53" s="65">
        <f>+VLOOKUP($N53,Territorio[[nombre]:[Columna1]],7,0)</f>
        <v>38</v>
      </c>
      <c r="AJ53" s="65">
        <f>+VLOOKUP(O53,Temporalidad[[nombre]:[Columna1]],7,0)</f>
        <v>31</v>
      </c>
      <c r="AK53" s="65">
        <f>+VLOOKUP(LEFT($D53,2),Tipo_Gráfico[[id2]:[Tipo Gráfico]],3,0)</f>
        <v>3</v>
      </c>
      <c r="AL53" s="35" t="str">
        <f t="shared" si="80"/>
        <v>Centro de Estudios y Análisis del Delito</v>
      </c>
      <c r="AM53" s="61" t="str">
        <f t="shared" si="26"/>
        <v>No Aplica</v>
      </c>
      <c r="AN53" s="61" t="str">
        <f t="shared" si="27"/>
        <v>No Aplica</v>
      </c>
      <c r="AO53" s="61" t="str">
        <f t="shared" si="28"/>
        <v>No Aplica</v>
      </c>
      <c r="AP53" s="66">
        <f>VLOOKUP($AC53,Responsables[],3,0)</f>
        <v>7</v>
      </c>
      <c r="AQ53" s="66">
        <f>VLOOKUP($R53,unidad_medida[[#All],[nombre]:[Columna1]],5,0)</f>
        <v>73</v>
      </c>
    </row>
    <row r="54" spans="1:43" ht="56.25" x14ac:dyDescent="0.25">
      <c r="A54" s="52" t="str">
        <f t="shared" ref="A54" si="116">+D54&amp;"|FILT:"&amp;E54&amp;"| MUES:"&amp;G54&amp;"|"&amp;F54&amp;"|"&amp;O54&amp;"|"&amp;H54</f>
        <v>II 03|FILT:Tipo de Violencia| MUES:Región-Comuna-Prevalencia-Periodo|Casos de violencia general|Año 2020|</v>
      </c>
      <c r="B54" s="73" t="s">
        <v>13757</v>
      </c>
      <c r="C54" s="87">
        <v>3</v>
      </c>
      <c r="D54" s="84" t="s">
        <v>13793</v>
      </c>
      <c r="E54" s="85" t="s">
        <v>13824</v>
      </c>
      <c r="F54" s="46" t="s">
        <v>13859</v>
      </c>
      <c r="G54" s="86" t="s">
        <v>13797</v>
      </c>
      <c r="H54" s="39"/>
      <c r="I54" s="41"/>
      <c r="J54" t="s">
        <v>13801</v>
      </c>
      <c r="K54" s="74"/>
      <c r="L54" s="53"/>
      <c r="M54" s="36" t="str">
        <f>"Informe interactivo de casos de violencia hacia la mujer según Encuesta Nacional de Violencia Intrafamiliar por "&amp;J54&amp;", para el año 2020."</f>
        <v>Informe interactivo de casos de violencia hacia la mujer según Encuesta Nacional de Violencia Intrafamiliar por Violencia física, para el año 2020.</v>
      </c>
      <c r="N54" s="20" t="str">
        <f t="shared" si="110"/>
        <v>Chile</v>
      </c>
      <c r="O54" s="82" t="s">
        <v>8309</v>
      </c>
      <c r="P54" s="20" t="str">
        <f t="shared" si="9"/>
        <v>Casos</v>
      </c>
      <c r="Q54" s="28">
        <f>+IF($E54="PRODUCTO",VLOOKUP(J52,#REF!,9,0)&amp;"000",IF($E54="CATEGORÍA",VLOOKUP(J52,#REF!,7,0),$Q$1))</f>
        <v>270103001</v>
      </c>
      <c r="R54" s="20" t="str">
        <f t="shared" si="76"/>
        <v>casos</v>
      </c>
      <c r="S54" s="35" t="str">
        <f t="shared" si="111"/>
        <v>Informe interactivo de casos de violencia hacia la mujer según Encuesta Nacional de Violencia Intrafamiliar por Violencia física, para el año 2020.</v>
      </c>
      <c r="T54" s="67" t="str">
        <f t="shared" si="112"/>
        <v>Informe interactivo de casos de violencia hacia la mujer según Encuesta Nacional de Violencia Intrafamiliar por Violencia física, para el año 2020.</v>
      </c>
      <c r="U54" s="68" t="str">
        <f t="shared" ref="U54:U57" si="117">+E54&amp;": "&amp;J52</f>
        <v>Tipo de Violencia: Tarapacá</v>
      </c>
      <c r="V54" s="35" t="s">
        <v>13841</v>
      </c>
      <c r="W54" s="21" t="str">
        <f t="shared" si="113"/>
        <v>https://analytics.zoho.com/open-view/2395394000006706890</v>
      </c>
      <c r="X54" s="61" t="str">
        <f t="shared" si="23"/>
        <v>CHL</v>
      </c>
      <c r="Y54" s="20" t="s">
        <v>10689</v>
      </c>
      <c r="Z54" s="35" t="str">
        <f t="shared" si="7"/>
        <v>Casos de violencia general por comuna en la región Violencia física de acuerdo a los datos publicados por el Centro de Estudios y Análisis del Delito de Chile para el Año 2020.</v>
      </c>
      <c r="AA54" s="64">
        <f t="shared" ref="AA54:AF54" si="118">+AA53</f>
        <v>44357</v>
      </c>
      <c r="AB54" s="61" t="str">
        <f t="shared" si="118"/>
        <v>Español</v>
      </c>
      <c r="AC54" s="61" t="str">
        <f t="shared" si="118"/>
        <v>Paula</v>
      </c>
      <c r="AD54" s="61" t="str">
        <f t="shared" si="118"/>
        <v>No Aplica</v>
      </c>
      <c r="AE54" s="61" t="str">
        <f t="shared" si="118"/>
        <v>No Aplica</v>
      </c>
      <c r="AF54" s="61" t="str">
        <f t="shared" si="118"/>
        <v>No Aplica</v>
      </c>
      <c r="AG54" s="65">
        <f>+VLOOKUP($P54,Parametros[[nombre]:[Columna1]],5,0)</f>
        <v>11</v>
      </c>
      <c r="AH54" s="65">
        <f t="shared" si="25"/>
        <v>1</v>
      </c>
      <c r="AI54" s="65">
        <f>+VLOOKUP($N54,Territorio[[nombre]:[Columna1]],7,0)</f>
        <v>38</v>
      </c>
      <c r="AJ54" s="65">
        <f>+VLOOKUP(O54,Temporalidad[[nombre]:[Columna1]],7,0)</f>
        <v>31</v>
      </c>
      <c r="AK54" s="65">
        <f>+VLOOKUP(LEFT($D54,2),Tipo_Gráfico[[id2]:[Tipo Gráfico]],3,0)</f>
        <v>3</v>
      </c>
      <c r="AL54" s="35" t="str">
        <f t="shared" si="80"/>
        <v>Centro de Estudios y Análisis del Delito</v>
      </c>
      <c r="AM54" s="61" t="str">
        <f t="shared" si="26"/>
        <v>No Aplica</v>
      </c>
      <c r="AN54" s="61" t="str">
        <f t="shared" si="27"/>
        <v>No Aplica</v>
      </c>
      <c r="AO54" s="61" t="str">
        <f t="shared" si="28"/>
        <v>No Aplica</v>
      </c>
      <c r="AP54" s="66">
        <f>VLOOKUP($AC54,Responsables[],3,0)</f>
        <v>7</v>
      </c>
      <c r="AQ54" s="66">
        <f>VLOOKUP($R54,unidad_medida[[#All],[nombre]:[Columna1]],5,0)</f>
        <v>73</v>
      </c>
    </row>
    <row r="55" spans="1:43" ht="56.25" x14ac:dyDescent="0.25">
      <c r="A55" s="52" t="str">
        <f t="shared" ref="A55:A57" si="119">+D55&amp;"|FILT:"&amp;E55&amp;"| MUES:"&amp;G55&amp;"|"&amp;F55&amp;"|"&amp;O55&amp;"|"&amp;H55</f>
        <v>II 04|FILT:Región| MUES:Comuna-Prevalencia-Periodo-Tipo de Violencia|Casos de violencia general|Periodo 2012-2020|</v>
      </c>
      <c r="B55" s="73" t="s">
        <v>13757</v>
      </c>
      <c r="C55" s="87">
        <v>16</v>
      </c>
      <c r="D55" s="84" t="s">
        <v>13794</v>
      </c>
      <c r="E55" s="85" t="s">
        <v>754</v>
      </c>
      <c r="F55" s="46" t="s">
        <v>13859</v>
      </c>
      <c r="G55" s="86" t="s">
        <v>13842</v>
      </c>
      <c r="H55" s="39"/>
      <c r="I55" s="41"/>
      <c r="J55" s="40" t="s">
        <v>795</v>
      </c>
      <c r="K55" s="74"/>
      <c r="L55" s="53"/>
      <c r="M55" s="36" t="str">
        <f>"Informe interactivo de casos de violencia hacia la mujer según Encuesta Nacional de Violencia Intrafamiliar en "&amp;J55&amp;", para el periodo 2012-2020."</f>
        <v>Informe interactivo de casos de violencia hacia la mujer según Encuesta Nacional de Violencia Intrafamiliar en Tarapacá, para el periodo 2012-2020.</v>
      </c>
      <c r="N55" s="20" t="str">
        <f t="shared" si="110"/>
        <v>Tarapacá</v>
      </c>
      <c r="O55" s="82" t="s">
        <v>10448</v>
      </c>
      <c r="P55" s="20" t="str">
        <f t="shared" si="9"/>
        <v>Casos</v>
      </c>
      <c r="Q55" s="28">
        <f>+IF($E55="PRODUCTO",VLOOKUP(J53,#REF!,9,0)&amp;"000",IF($E55="CATEGORÍA",VLOOKUP(J53,#REF!,7,0),$Q$1))</f>
        <v>270103001</v>
      </c>
      <c r="R55" s="20" t="str">
        <f t="shared" si="76"/>
        <v>casos</v>
      </c>
      <c r="S55" s="35" t="str">
        <f t="shared" si="111"/>
        <v>Informe interactivo de casos de violencia hacia la mujer según Encuesta Nacional de Violencia Intrafamiliar en Tarapacá, para el periodo 2012-2020.</v>
      </c>
      <c r="T55" s="67" t="str">
        <f t="shared" si="112"/>
        <v>Informe interactivo de casos de violencia hacia la mujer según Encuesta Nacional de Violencia Intrafamiliar en Tarapacá, para el periodo 2012-2020.</v>
      </c>
      <c r="U55" s="68" t="str">
        <f t="shared" si="117"/>
        <v>Región: Prevalencia Violencia Psicológica General Año</v>
      </c>
      <c r="V55" s="35" t="s">
        <v>13841</v>
      </c>
      <c r="W55" s="21" t="str">
        <f t="shared" si="113"/>
        <v>https://analytics.zoho.com/open-view/2395394000006706890</v>
      </c>
      <c r="X55" s="61" t="str">
        <f t="shared" si="23"/>
        <v>CHL</v>
      </c>
      <c r="Y55" s="20" t="s">
        <v>10689</v>
      </c>
      <c r="Z55" s="35" t="str">
        <f t="shared" si="7"/>
        <v>Casos de violencia general por comuna en la región Tarapacá de acuerdo a los datos publicados por el Centro de Estudios y Análisis del Delito de Chile para el Periodo 2012-2020.</v>
      </c>
      <c r="AA55" s="64">
        <f t="shared" ref="AA55:AF55" si="120">+AA54</f>
        <v>44357</v>
      </c>
      <c r="AB55" s="61" t="str">
        <f t="shared" si="120"/>
        <v>Español</v>
      </c>
      <c r="AC55" s="61" t="str">
        <f t="shared" si="120"/>
        <v>Paula</v>
      </c>
      <c r="AD55" s="61" t="str">
        <f t="shared" si="120"/>
        <v>No Aplica</v>
      </c>
      <c r="AE55" s="61" t="str">
        <f t="shared" si="120"/>
        <v>No Aplica</v>
      </c>
      <c r="AF55" s="61" t="str">
        <f t="shared" si="120"/>
        <v>No Aplica</v>
      </c>
      <c r="AG55" s="65">
        <f>+VLOOKUP($P55,Parametros[[nombre]:[Columna1]],5,0)</f>
        <v>11</v>
      </c>
      <c r="AH55" s="65">
        <f t="shared" si="25"/>
        <v>1</v>
      </c>
      <c r="AI55" s="65">
        <f>+VLOOKUP($N55,Territorio[[nombre]:[Columna1]],7,0)</f>
        <v>252</v>
      </c>
      <c r="AJ55" s="65">
        <f>+VLOOKUP(O55,Temporalidad[[nombre]:[Columna1]],7,0)</f>
        <v>1757</v>
      </c>
      <c r="AK55" s="65">
        <f>+VLOOKUP(LEFT($D55,2),Tipo_Gráfico[[id2]:[Tipo Gráfico]],3,0)</f>
        <v>3</v>
      </c>
      <c r="AL55" s="35" t="str">
        <f t="shared" si="80"/>
        <v>Centro de Estudios y Análisis del Delito</v>
      </c>
      <c r="AM55" s="61" t="str">
        <f t="shared" si="26"/>
        <v>No Aplica</v>
      </c>
      <c r="AN55" s="61" t="str">
        <f t="shared" si="27"/>
        <v>No Aplica</v>
      </c>
      <c r="AO55" s="61" t="str">
        <f t="shared" si="28"/>
        <v>No Aplica</v>
      </c>
      <c r="AP55" s="66">
        <f>VLOOKUP($AC55,Responsables[],3,0)</f>
        <v>7</v>
      </c>
      <c r="AQ55" s="66">
        <f>VLOOKUP($R55,unidad_medida[[#All],[nombre]:[Columna1]],5,0)</f>
        <v>73</v>
      </c>
    </row>
    <row r="56" spans="1:43" ht="67.5" x14ac:dyDescent="0.25">
      <c r="A56" s="52" t="str">
        <f t="shared" si="119"/>
        <v>II 05|FILT:Prevalencia| MUES:Región-Comuna-Periodo-Tipo de Violencia|Casos de violencia general|Periodo 2012-2020|</v>
      </c>
      <c r="B56" s="73" t="s">
        <v>13757</v>
      </c>
      <c r="C56" s="87">
        <v>7</v>
      </c>
      <c r="D56" s="84" t="s">
        <v>13795</v>
      </c>
      <c r="E56" s="85" t="s">
        <v>13761</v>
      </c>
      <c r="F56" s="46" t="s">
        <v>13859</v>
      </c>
      <c r="G56" s="86" t="s">
        <v>13843</v>
      </c>
      <c r="H56" s="39"/>
      <c r="I56" s="41"/>
      <c r="J56" s="40" t="s">
        <v>13769</v>
      </c>
      <c r="K56" s="74"/>
      <c r="L56" s="53"/>
      <c r="M56" s="36" t="str">
        <f>"Informe interactivo de casos de violencia hacia la mujer según Encuesta Nacional de Violencia Intrafamiliar por "&amp;J56&amp;", para el periodo 2012-2020."</f>
        <v>Informe interactivo de casos de violencia hacia la mujer según Encuesta Nacional de Violencia Intrafamiliar por Prevalencia Violencia Psicológica General Año, para el periodo 2012-2020.</v>
      </c>
      <c r="N56" s="20" t="str">
        <f t="shared" si="110"/>
        <v>Chile</v>
      </c>
      <c r="O56" s="82" t="s">
        <v>10448</v>
      </c>
      <c r="P56" s="20" t="str">
        <f t="shared" si="9"/>
        <v>Casos</v>
      </c>
      <c r="Q56" s="28">
        <f>+IF($E56="PRODUCTO",VLOOKUP(J54,#REF!,9,0)&amp;"000",IF($E56="CATEGORÍA",VLOOKUP(J54,#REF!,7,0),$Q$1))</f>
        <v>270103001</v>
      </c>
      <c r="R56" s="20" t="str">
        <f t="shared" si="76"/>
        <v>casos</v>
      </c>
      <c r="S56" s="35" t="str">
        <f t="shared" si="111"/>
        <v>Informe interactivo de casos de violencia hacia la mujer según Encuesta Nacional de Violencia Intrafamiliar por Prevalencia Violencia Psicológica General Año, para el periodo 2012-2020.</v>
      </c>
      <c r="T56" s="67" t="str">
        <f t="shared" si="112"/>
        <v>Informe interactivo de casos de violencia hacia la mujer según Encuesta Nacional de Violencia Intrafamiliar por Prevalencia Violencia Psicológica General Año, para el periodo 2012-2020.</v>
      </c>
      <c r="U56" s="68" t="str">
        <f t="shared" si="117"/>
        <v>Prevalencia: Violencia física</v>
      </c>
      <c r="V56" s="35" t="s">
        <v>13841</v>
      </c>
      <c r="W56" s="21" t="str">
        <f t="shared" si="113"/>
        <v>https://analytics.zoho.com/open-view/2395394000006706890</v>
      </c>
      <c r="X56" s="61" t="str">
        <f t="shared" si="23"/>
        <v>CHL</v>
      </c>
      <c r="Y56" s="20" t="s">
        <v>10689</v>
      </c>
      <c r="Z56" s="35" t="str">
        <f t="shared" si="7"/>
        <v>Casos de violencia general por comuna en la región Prevalencia Violencia Psicológica General Año de acuerdo a los datos publicados por el Centro de Estudios y Análisis del Delito de Chile para el Periodo 2012-2020.</v>
      </c>
      <c r="AA56" s="64">
        <f t="shared" ref="AA56:AF56" si="121">+AA55</f>
        <v>44357</v>
      </c>
      <c r="AB56" s="61" t="str">
        <f t="shared" si="121"/>
        <v>Español</v>
      </c>
      <c r="AC56" s="61" t="str">
        <f t="shared" si="121"/>
        <v>Paula</v>
      </c>
      <c r="AD56" s="61" t="str">
        <f t="shared" si="121"/>
        <v>No Aplica</v>
      </c>
      <c r="AE56" s="61" t="str">
        <f t="shared" si="121"/>
        <v>No Aplica</v>
      </c>
      <c r="AF56" s="61" t="str">
        <f t="shared" si="121"/>
        <v>No Aplica</v>
      </c>
      <c r="AG56" s="65">
        <f>+VLOOKUP($P56,Parametros[[nombre]:[Columna1]],5,0)</f>
        <v>11</v>
      </c>
      <c r="AH56" s="65">
        <f t="shared" si="25"/>
        <v>1</v>
      </c>
      <c r="AI56" s="65">
        <f>+VLOOKUP($N56,Territorio[[nombre]:[Columna1]],7,0)</f>
        <v>38</v>
      </c>
      <c r="AJ56" s="65">
        <f>+VLOOKUP(O56,Temporalidad[[nombre]:[Columna1]],7,0)</f>
        <v>1757</v>
      </c>
      <c r="AK56" s="65">
        <f>+VLOOKUP(LEFT($D56,2),Tipo_Gráfico[[id2]:[Tipo Gráfico]],3,0)</f>
        <v>3</v>
      </c>
      <c r="AL56" s="35" t="str">
        <f t="shared" si="80"/>
        <v>Centro de Estudios y Análisis del Delito</v>
      </c>
      <c r="AM56" s="61" t="str">
        <f t="shared" si="26"/>
        <v>No Aplica</v>
      </c>
      <c r="AN56" s="61" t="str">
        <f t="shared" si="27"/>
        <v>No Aplica</v>
      </c>
      <c r="AO56" s="61" t="str">
        <f t="shared" si="28"/>
        <v>No Aplica</v>
      </c>
      <c r="AP56" s="66">
        <f>VLOOKUP($AC56,Responsables[],3,0)</f>
        <v>7</v>
      </c>
      <c r="AQ56" s="66">
        <f>VLOOKUP($R56,unidad_medida[[#All],[nombre]:[Columna1]],5,0)</f>
        <v>73</v>
      </c>
    </row>
    <row r="57" spans="1:43" ht="56.25" x14ac:dyDescent="0.25">
      <c r="A57" s="52" t="str">
        <f t="shared" si="119"/>
        <v>II 06|FILT:Tipo de Violencia| MUES:Región-Comuna-Prevalencia-Periodo|Casos de violencia general|Periodo 2012-2020|</v>
      </c>
      <c r="B57" s="73" t="s">
        <v>13757</v>
      </c>
      <c r="C57" s="87">
        <v>3</v>
      </c>
      <c r="D57" s="84" t="s">
        <v>13796</v>
      </c>
      <c r="E57" s="85" t="s">
        <v>13824</v>
      </c>
      <c r="F57" s="46" t="s">
        <v>13859</v>
      </c>
      <c r="G57" s="86" t="s">
        <v>13797</v>
      </c>
      <c r="H57" s="39"/>
      <c r="I57" s="41"/>
      <c r="J57" t="s">
        <v>13801</v>
      </c>
      <c r="K57" s="74"/>
      <c r="L57" s="53"/>
      <c r="M57" s="36" t="str">
        <f>"Informe interactivo de casos de violencia hacia la mujer según Encuesta Nacional de Violencia Intrafamiliar por "&amp;J57&amp;", para el periodo 2012-2020."</f>
        <v>Informe interactivo de casos de violencia hacia la mujer según Encuesta Nacional de Violencia Intrafamiliar por Violencia física, para el periodo 2012-2020.</v>
      </c>
      <c r="N57" s="20" t="str">
        <f t="shared" si="110"/>
        <v>Chile</v>
      </c>
      <c r="O57" s="82" t="s">
        <v>10448</v>
      </c>
      <c r="P57" s="20" t="str">
        <f t="shared" si="9"/>
        <v>Casos</v>
      </c>
      <c r="Q57" s="28">
        <f>+IF($E57="PRODUCTO",VLOOKUP(J55,#REF!,9,0)&amp;"000",IF($E57="CATEGORÍA",VLOOKUP(J55,#REF!,7,0),$Q$1))</f>
        <v>270103001</v>
      </c>
      <c r="R57" s="20" t="str">
        <f t="shared" si="76"/>
        <v>casos</v>
      </c>
      <c r="S57" s="35" t="str">
        <f t="shared" si="111"/>
        <v>Informe interactivo de casos de violencia hacia la mujer según Encuesta Nacional de Violencia Intrafamiliar por Violencia física, para el periodo 2012-2020.</v>
      </c>
      <c r="T57" s="67" t="str">
        <f t="shared" si="112"/>
        <v>Informe interactivo de casos de violencia hacia la mujer según Encuesta Nacional de Violencia Intrafamiliar por Violencia física, para el periodo 2012-2020.</v>
      </c>
      <c r="U57" s="68" t="str">
        <f t="shared" si="117"/>
        <v>Tipo de Violencia: Tarapacá</v>
      </c>
      <c r="V57" s="35" t="s">
        <v>13841</v>
      </c>
      <c r="W57" s="21" t="str">
        <f t="shared" si="113"/>
        <v>https://analytics.zoho.com/open-view/2395394000006706890</v>
      </c>
      <c r="X57" s="61" t="str">
        <f t="shared" si="23"/>
        <v>CHL</v>
      </c>
      <c r="Y57" s="20" t="s">
        <v>10689</v>
      </c>
      <c r="Z57" s="35" t="str">
        <f t="shared" si="7"/>
        <v>Casos de violencia general por comuna en la región Violencia física de acuerdo a los datos publicados por el Centro de Estudios y Análisis del Delito de Chile para el Periodo 2012-2020.</v>
      </c>
      <c r="AA57" s="64">
        <f t="shared" ref="AA57:AF57" si="122">+AA56</f>
        <v>44357</v>
      </c>
      <c r="AB57" s="61" t="str">
        <f t="shared" si="122"/>
        <v>Español</v>
      </c>
      <c r="AC57" s="61" t="str">
        <f t="shared" si="122"/>
        <v>Paula</v>
      </c>
      <c r="AD57" s="61" t="str">
        <f t="shared" si="122"/>
        <v>No Aplica</v>
      </c>
      <c r="AE57" s="61" t="str">
        <f t="shared" si="122"/>
        <v>No Aplica</v>
      </c>
      <c r="AF57" s="61" t="str">
        <f t="shared" si="122"/>
        <v>No Aplica</v>
      </c>
      <c r="AG57" s="65">
        <f>+VLOOKUP($P57,Parametros[[nombre]:[Columna1]],5,0)</f>
        <v>11</v>
      </c>
      <c r="AH57" s="65">
        <f t="shared" si="25"/>
        <v>1</v>
      </c>
      <c r="AI57" s="65">
        <f>+VLOOKUP($N57,Territorio[[nombre]:[Columna1]],7,0)</f>
        <v>38</v>
      </c>
      <c r="AJ57" s="65">
        <f>+VLOOKUP(O57,Temporalidad[[nombre]:[Columna1]],7,0)</f>
        <v>1757</v>
      </c>
      <c r="AK57" s="65">
        <f>+VLOOKUP(LEFT($D57,2),Tipo_Gráfico[[id2]:[Tipo Gráfico]],3,0)</f>
        <v>3</v>
      </c>
      <c r="AL57" s="35" t="str">
        <f t="shared" si="80"/>
        <v>Centro de Estudios y Análisis del Delito</v>
      </c>
      <c r="AM57" s="61" t="str">
        <f t="shared" si="26"/>
        <v>No Aplica</v>
      </c>
      <c r="AN57" s="61" t="str">
        <f t="shared" si="27"/>
        <v>No Aplica</v>
      </c>
      <c r="AO57" s="61" t="str">
        <f t="shared" si="28"/>
        <v>No Aplica</v>
      </c>
      <c r="AP57" s="66">
        <f>VLOOKUP($AC57,Responsables[],3,0)</f>
        <v>7</v>
      </c>
      <c r="AQ57" s="66">
        <f>VLOOKUP($R57,unidad_medida[[#All],[nombre]:[Columna1]],5,0)</f>
        <v>73</v>
      </c>
    </row>
    <row r="58" spans="1:43" ht="51" x14ac:dyDescent="0.25">
      <c r="A58" s="52" t="str">
        <f t="shared" ref="A58:A59" si="123">+D58&amp;"|FILT:"&amp;E58&amp;"| MUES:"&amp;G58&amp;"|"&amp;F58&amp;"|"&amp;O58&amp;"|"&amp;H58</f>
        <v>RP 01|FILT:Nacional| MUES:Región-Comuna-Prevalencia-Periodo-Tipo de Violencia|Casos de violencia general|Año 2020|</v>
      </c>
      <c r="B58" s="73" t="s">
        <v>13757</v>
      </c>
      <c r="C58" s="87">
        <v>1</v>
      </c>
      <c r="D58" s="84" t="s">
        <v>13798</v>
      </c>
      <c r="E58" s="85" t="s">
        <v>10689</v>
      </c>
      <c r="F58" s="46" t="s">
        <v>13859</v>
      </c>
      <c r="G58" s="86" t="s">
        <v>13844</v>
      </c>
      <c r="H58" s="39"/>
      <c r="I58" s="41"/>
      <c r="J58" t="s">
        <v>13801</v>
      </c>
      <c r="K58" s="74"/>
      <c r="L58" s="53"/>
      <c r="M58" s="36" t="s">
        <v>13845</v>
      </c>
      <c r="N58" s="20" t="str">
        <f t="shared" ref="N58:N59" si="124">IF(E58="Región",J58,IF(E58="Comuna",J58,"Chile"))</f>
        <v>Chile</v>
      </c>
      <c r="O58" s="82" t="s">
        <v>8309</v>
      </c>
      <c r="P58" s="20" t="str">
        <f t="shared" si="9"/>
        <v>Casos</v>
      </c>
      <c r="Q58" s="28">
        <f>+IF($E58="PRODUCTO",VLOOKUP(J56,#REF!,9,0)&amp;"000",IF($E58="CATEGORÍA",VLOOKUP(J56,#REF!,7,0),$Q$1))</f>
        <v>270103001</v>
      </c>
      <c r="R58" s="20" t="str">
        <f t="shared" si="76"/>
        <v>casos</v>
      </c>
      <c r="S58" s="35" t="str">
        <f t="shared" ref="S58:S59" si="125">+M58</f>
        <v>Reporte de casos de violencia hacia la mujer según Encuesta Nacional de Violencia Intrafamiliar a nivel nacional, para el año 2020.</v>
      </c>
      <c r="T58" s="67" t="str">
        <f t="shared" ref="T58:T59" si="126">+S58</f>
        <v>Reporte de casos de violencia hacia la mujer según Encuesta Nacional de Violencia Intrafamiliar a nivel nacional, para el año 2020.</v>
      </c>
      <c r="U58" s="68" t="str">
        <f t="shared" ref="U58:U59" si="127">+E58&amp;": "&amp;J56</f>
        <v>Nacional: Prevalencia Violencia Psicológica General Año</v>
      </c>
      <c r="V58" s="35" t="s">
        <v>13841</v>
      </c>
      <c r="W58" s="21" t="str">
        <f t="shared" ref="W58:W59" si="128">HYPERLINK(B58,B58)</f>
        <v>https://analytics.zoho.com/open-view/2395394000006706890</v>
      </c>
      <c r="X58" s="61" t="str">
        <f t="shared" si="23"/>
        <v>CHL</v>
      </c>
      <c r="Y58" s="20" t="s">
        <v>10689</v>
      </c>
      <c r="Z58" s="35" t="str">
        <f t="shared" si="7"/>
        <v>Casos de violencia general por comuna en la región Violencia física de acuerdo a los datos publicados por el Centro de Estudios y Análisis del Delito de Chile para el Año 2020.</v>
      </c>
      <c r="AA58" s="64">
        <f t="shared" ref="AA58:AF58" si="129">+AA57</f>
        <v>44357</v>
      </c>
      <c r="AB58" s="61" t="str">
        <f t="shared" si="129"/>
        <v>Español</v>
      </c>
      <c r="AC58" s="61" t="str">
        <f t="shared" si="129"/>
        <v>Paula</v>
      </c>
      <c r="AD58" s="61" t="str">
        <f t="shared" si="129"/>
        <v>No Aplica</v>
      </c>
      <c r="AE58" s="61" t="str">
        <f t="shared" si="129"/>
        <v>No Aplica</v>
      </c>
      <c r="AF58" s="61" t="str">
        <f t="shared" si="129"/>
        <v>No Aplica</v>
      </c>
      <c r="AG58" s="65">
        <f>+VLOOKUP($P58,Parametros[[nombre]:[Columna1]],5,0)</f>
        <v>11</v>
      </c>
      <c r="AH58" s="65">
        <f t="shared" si="25"/>
        <v>1</v>
      </c>
      <c r="AI58" s="65">
        <f>+VLOOKUP($N58,Territorio[[nombre]:[Columna1]],7,0)</f>
        <v>38</v>
      </c>
      <c r="AJ58" s="65">
        <f>+VLOOKUP(O58,Temporalidad[[nombre]:[Columna1]],7,0)</f>
        <v>31</v>
      </c>
      <c r="AK58" s="65">
        <f>+VLOOKUP(LEFT($D58,2),Tipo_Gráfico[[id2]:[Tipo Gráfico]],3,0)</f>
        <v>4</v>
      </c>
      <c r="AL58" s="35" t="str">
        <f t="shared" si="80"/>
        <v>Centro de Estudios y Análisis del Delito</v>
      </c>
      <c r="AM58" s="61" t="str">
        <f t="shared" si="26"/>
        <v>No Aplica</v>
      </c>
      <c r="AN58" s="61" t="str">
        <f t="shared" si="27"/>
        <v>No Aplica</v>
      </c>
      <c r="AO58" s="61" t="str">
        <f t="shared" si="28"/>
        <v>No Aplica</v>
      </c>
      <c r="AP58" s="66">
        <f>VLOOKUP($AC58,Responsables[],3,0)</f>
        <v>7</v>
      </c>
      <c r="AQ58" s="66">
        <f>VLOOKUP($R58,unidad_medida[[#All],[nombre]:[Columna1]],5,0)</f>
        <v>73</v>
      </c>
    </row>
    <row r="59" spans="1:43" ht="56.25" x14ac:dyDescent="0.25">
      <c r="A59" s="52" t="str">
        <f t="shared" si="123"/>
        <v>RP 02|FILT:Nacional| MUES:Región-Comuna-Prevalencia-Periodo-Tipo de Violencia|Casos de violencia general|Periodo 2012-2020|</v>
      </c>
      <c r="B59" s="73" t="s">
        <v>13757</v>
      </c>
      <c r="C59" s="87">
        <v>1</v>
      </c>
      <c r="D59" s="84" t="s">
        <v>13799</v>
      </c>
      <c r="E59" s="85" t="s">
        <v>10689</v>
      </c>
      <c r="F59" s="46" t="s">
        <v>13859</v>
      </c>
      <c r="G59" s="86" t="s">
        <v>13844</v>
      </c>
      <c r="H59" s="39"/>
      <c r="I59" s="41"/>
      <c r="J59" t="s">
        <v>13801</v>
      </c>
      <c r="K59" s="74"/>
      <c r="L59" s="53"/>
      <c r="M59" s="36" t="s">
        <v>13846</v>
      </c>
      <c r="N59" s="20" t="str">
        <f t="shared" si="124"/>
        <v>Chile</v>
      </c>
      <c r="O59" s="82" t="s">
        <v>10448</v>
      </c>
      <c r="P59" s="20" t="str">
        <f t="shared" si="9"/>
        <v>Casos</v>
      </c>
      <c r="Q59" s="28">
        <f>+IF($E59="PRODUCTO",VLOOKUP(J57,#REF!,9,0)&amp;"000",IF($E59="CATEGORÍA",VLOOKUP(J57,#REF!,7,0),$Q$1))</f>
        <v>270103001</v>
      </c>
      <c r="R59" s="20" t="str">
        <f t="shared" si="76"/>
        <v>casos</v>
      </c>
      <c r="S59" s="35" t="str">
        <f t="shared" si="125"/>
        <v>Reporte de casos de violencia hacia la mujer según Encuesta Nacional de Violencia Intrafamiliar a nivel nacional, para el periodo 2012-2020,</v>
      </c>
      <c r="T59" s="67" t="str">
        <f t="shared" si="126"/>
        <v>Reporte de casos de violencia hacia la mujer según Encuesta Nacional de Violencia Intrafamiliar a nivel nacional, para el periodo 2012-2020,</v>
      </c>
      <c r="U59" s="68" t="str">
        <f t="shared" si="127"/>
        <v>Nacional: Violencia física</v>
      </c>
      <c r="V59" s="35" t="s">
        <v>13841</v>
      </c>
      <c r="W59" s="21" t="str">
        <f t="shared" si="128"/>
        <v>https://analytics.zoho.com/open-view/2395394000006706890</v>
      </c>
      <c r="X59" s="61" t="str">
        <f t="shared" si="23"/>
        <v>CHL</v>
      </c>
      <c r="Y59" s="20" t="s">
        <v>10689</v>
      </c>
      <c r="Z59" s="35" t="str">
        <f t="shared" si="7"/>
        <v>Casos de violencia general por comuna en la región Violencia física de acuerdo a los datos publicados por el Centro de Estudios y Análisis del Delito de Chile para el Periodo 2012-2020.</v>
      </c>
      <c r="AA59" s="64">
        <f t="shared" ref="AA59:AF59" si="130">+AA58</f>
        <v>44357</v>
      </c>
      <c r="AB59" s="61" t="str">
        <f t="shared" si="130"/>
        <v>Español</v>
      </c>
      <c r="AC59" s="61" t="str">
        <f t="shared" si="130"/>
        <v>Paula</v>
      </c>
      <c r="AD59" s="61" t="str">
        <f t="shared" si="130"/>
        <v>No Aplica</v>
      </c>
      <c r="AE59" s="61" t="str">
        <f t="shared" si="130"/>
        <v>No Aplica</v>
      </c>
      <c r="AF59" s="61" t="str">
        <f t="shared" si="130"/>
        <v>No Aplica</v>
      </c>
      <c r="AG59" s="65">
        <f>+VLOOKUP($P59,Parametros[[nombre]:[Columna1]],5,0)</f>
        <v>11</v>
      </c>
      <c r="AH59" s="65">
        <f t="shared" si="25"/>
        <v>1</v>
      </c>
      <c r="AI59" s="65">
        <f>+VLOOKUP($N59,Territorio[[nombre]:[Columna1]],7,0)</f>
        <v>38</v>
      </c>
      <c r="AJ59" s="65">
        <f>+VLOOKUP(O59,Temporalidad[[nombre]:[Columna1]],7,0)</f>
        <v>1757</v>
      </c>
      <c r="AK59" s="65">
        <f>+VLOOKUP(LEFT($D59,2),Tipo_Gráfico[[id2]:[Tipo Gráfico]],3,0)</f>
        <v>4</v>
      </c>
      <c r="AL59" s="35" t="str">
        <f t="shared" si="80"/>
        <v>Centro de Estudios y Análisis del Delito</v>
      </c>
      <c r="AM59" s="61" t="str">
        <f t="shared" si="26"/>
        <v>No Aplica</v>
      </c>
      <c r="AN59" s="61" t="str">
        <f t="shared" si="27"/>
        <v>No Aplica</v>
      </c>
      <c r="AO59" s="61" t="str">
        <f t="shared" si="28"/>
        <v>No Aplica</v>
      </c>
      <c r="AP59" s="66">
        <f>VLOOKUP($AC59,Responsables[],3,0)</f>
        <v>7</v>
      </c>
      <c r="AQ59" s="66">
        <f>VLOOKUP($R59,unidad_medida[[#All],[nombre]:[Columna1]],5,0)</f>
        <v>73</v>
      </c>
    </row>
  </sheetData>
  <phoneticPr fontId="9" type="noConversion"/>
  <conditionalFormatting sqref="V4:W4 O4:R4 O5:Q11 W5:W11 W14:W28 Y4:Y28 AL5:AL28 Q14:S28 R5:R28 M4:M18 O4:O59 V4:V59">
    <cfRule type="expression" dxfId="1858" priority="17403">
      <formula>$Z4="Reporte 2"</formula>
    </cfRule>
    <cfRule type="expression" dxfId="1857" priority="17404">
      <formula>$Z4="Reporte 1"</formula>
    </cfRule>
    <cfRule type="expression" dxfId="1856" priority="17405">
      <formula>$Z4="Informe 10"</formula>
    </cfRule>
    <cfRule type="expression" dxfId="1855" priority="17406">
      <formula>$Z4="Informe 9"</formula>
    </cfRule>
    <cfRule type="expression" dxfId="1854" priority="17407">
      <formula>$Z4="Informe 8"</formula>
    </cfRule>
    <cfRule type="expression" dxfId="1853" priority="17408">
      <formula>$Z4="Informe 7"</formula>
    </cfRule>
    <cfRule type="expression" dxfId="1852" priority="17409">
      <formula>$Z4="Informe 6"</formula>
    </cfRule>
    <cfRule type="expression" dxfId="1851" priority="17410">
      <formula>$Z4="Informe 5"</formula>
    </cfRule>
    <cfRule type="expression" dxfId="1850" priority="17411">
      <formula>$Z4="Informe 4"</formula>
    </cfRule>
    <cfRule type="expression" dxfId="1849" priority="17412">
      <formula>$Z4="Informe 3"</formula>
    </cfRule>
    <cfRule type="expression" dxfId="1848" priority="17413">
      <formula>$Z4="Informe 2"</formula>
    </cfRule>
    <cfRule type="expression" dxfId="1847" priority="17414">
      <formula>$Z4="Informe 1"</formula>
    </cfRule>
    <cfRule type="expression" dxfId="1846" priority="17415">
      <formula>$Z4="Gráfico 10"</formula>
    </cfRule>
    <cfRule type="expression" dxfId="1845" priority="17416">
      <formula>$Z4="Gráfico 25"</formula>
    </cfRule>
    <cfRule type="expression" dxfId="1844" priority="17417">
      <formula>$Z4="Gráfico 24"</formula>
    </cfRule>
    <cfRule type="expression" dxfId="1843" priority="17418">
      <formula>$Z4="Gráfico 23"</formula>
    </cfRule>
    <cfRule type="expression" dxfId="1842" priority="17419">
      <formula>$Z4="Gráfico 22"</formula>
    </cfRule>
    <cfRule type="expression" dxfId="1841" priority="17420">
      <formula>$Z4="Gráfico 21"</formula>
    </cfRule>
    <cfRule type="expression" dxfId="1840" priority="17421">
      <formula>$Z4="Gráfico 20"</formula>
    </cfRule>
    <cfRule type="expression" dxfId="1839" priority="17422">
      <formula>$Z4="Gráfico 18"</formula>
    </cfRule>
    <cfRule type="expression" dxfId="1838" priority="17423">
      <formula>$Z4="Gráfico 19"</formula>
    </cfRule>
    <cfRule type="expression" dxfId="1837" priority="17424">
      <formula>$Z4="Gráfico 17"</formula>
    </cfRule>
    <cfRule type="expression" dxfId="1836" priority="17425">
      <formula>$Z4="Gráfico 16"</formula>
    </cfRule>
    <cfRule type="expression" dxfId="1835" priority="17426">
      <formula>$Z4="Gráfico 15"</formula>
    </cfRule>
    <cfRule type="expression" dxfId="1834" priority="17427">
      <formula>$Z4="Gráfico 14"</formula>
    </cfRule>
    <cfRule type="expression" dxfId="1833" priority="17428">
      <formula>$Z4="Gráfico 12"</formula>
    </cfRule>
    <cfRule type="expression" dxfId="1832" priority="17429">
      <formula>$Z4="Gráfico 13"</formula>
    </cfRule>
    <cfRule type="expression" dxfId="1831" priority="17430">
      <formula>$Z4="Gráfico 11"</formula>
    </cfRule>
    <cfRule type="expression" dxfId="1830" priority="17431">
      <formula>$Z4="Gráfico 9"</formula>
    </cfRule>
    <cfRule type="expression" dxfId="1829" priority="17432">
      <formula>$Z4="Gráfico 8"</formula>
    </cfRule>
    <cfRule type="expression" dxfId="1828" priority="17433">
      <formula>$Z4="Gráfico 7"</formula>
    </cfRule>
    <cfRule type="expression" dxfId="1827" priority="17434">
      <formula>$Z4="Gráfico 6"</formula>
    </cfRule>
    <cfRule type="expression" dxfId="1826" priority="17435">
      <formula>$Z4="Gráfico 4"</formula>
    </cfRule>
    <cfRule type="expression" dxfId="1825" priority="17436">
      <formula>$Z4="Gráfico 3"</formula>
    </cfRule>
    <cfRule type="expression" dxfId="1824" priority="17437">
      <formula>$Z4="Gráfico 2"</formula>
    </cfRule>
    <cfRule type="expression" dxfId="1823" priority="17438">
      <formula>$Z4="Gráfico 1"</formula>
    </cfRule>
    <cfRule type="expression" dxfId="1822" priority="17439">
      <formula>$Z4="Gráfico 5"</formula>
    </cfRule>
  </conditionalFormatting>
  <conditionalFormatting sqref="S4:T4 S5:S13 T5:T28">
    <cfRule type="expression" dxfId="1821" priority="17329">
      <formula>$Z4="Reporte 2"</formula>
    </cfRule>
    <cfRule type="expression" dxfId="1820" priority="17330">
      <formula>$Z4="Reporte 1"</formula>
    </cfRule>
    <cfRule type="expression" dxfId="1819" priority="17331">
      <formula>$Z4="Informe 10"</formula>
    </cfRule>
    <cfRule type="expression" dxfId="1818" priority="17332">
      <formula>$Z4="Informe 9"</formula>
    </cfRule>
    <cfRule type="expression" dxfId="1817" priority="17333">
      <formula>$Z4="Informe 8"</formula>
    </cfRule>
    <cfRule type="expression" dxfId="1816" priority="17334">
      <formula>$Z4="Informe 7"</formula>
    </cfRule>
    <cfRule type="expression" dxfId="1815" priority="17335">
      <formula>$Z4="Informe 6"</formula>
    </cfRule>
    <cfRule type="expression" dxfId="1814" priority="17336">
      <formula>$Z4="Informe 5"</formula>
    </cfRule>
    <cfRule type="expression" dxfId="1813" priority="17337">
      <formula>$Z4="Informe 4"</formula>
    </cfRule>
    <cfRule type="expression" dxfId="1812" priority="17338">
      <formula>$Z4="Informe 3"</formula>
    </cfRule>
    <cfRule type="expression" dxfId="1811" priority="17339">
      <formula>$Z4="Informe 2"</formula>
    </cfRule>
    <cfRule type="expression" dxfId="1810" priority="17340">
      <formula>$Z4="Informe 1"</formula>
    </cfRule>
    <cfRule type="expression" dxfId="1809" priority="17341">
      <formula>$Z4="Gráfico 10"</formula>
    </cfRule>
    <cfRule type="expression" dxfId="1808" priority="17342">
      <formula>$Z4="Gráfico 25"</formula>
    </cfRule>
    <cfRule type="expression" dxfId="1807" priority="17343">
      <formula>$Z4="Gráfico 24"</formula>
    </cfRule>
    <cfRule type="expression" dxfId="1806" priority="17344">
      <formula>$Z4="Gráfico 23"</formula>
    </cfRule>
    <cfRule type="expression" dxfId="1805" priority="17345">
      <formula>$Z4="Gráfico 22"</formula>
    </cfRule>
    <cfRule type="expression" dxfId="1804" priority="17346">
      <formula>$Z4="Gráfico 21"</formula>
    </cfRule>
    <cfRule type="expression" dxfId="1803" priority="17347">
      <formula>$Z4="Gráfico 20"</formula>
    </cfRule>
    <cfRule type="expression" dxfId="1802" priority="17348">
      <formula>$Z4="Gráfico 18"</formula>
    </cfRule>
    <cfRule type="expression" dxfId="1801" priority="17349">
      <formula>$Z4="Gráfico 19"</formula>
    </cfRule>
    <cfRule type="expression" dxfId="1800" priority="17350">
      <formula>$Z4="Gráfico 17"</formula>
    </cfRule>
    <cfRule type="expression" dxfId="1799" priority="17351">
      <formula>$Z4="Gráfico 16"</formula>
    </cfRule>
    <cfRule type="expression" dxfId="1798" priority="17352">
      <formula>$Z4="Gráfico 15"</formula>
    </cfRule>
    <cfRule type="expression" dxfId="1797" priority="17353">
      <formula>$Z4="Gráfico 14"</formula>
    </cfRule>
    <cfRule type="expression" dxfId="1796" priority="17354">
      <formula>$Z4="Gráfico 12"</formula>
    </cfRule>
    <cfRule type="expression" dxfId="1795" priority="17355">
      <formula>$Z4="Gráfico 13"</formula>
    </cfRule>
    <cfRule type="expression" dxfId="1794" priority="17356">
      <formula>$Z4="Gráfico 11"</formula>
    </cfRule>
    <cfRule type="expression" dxfId="1793" priority="17357">
      <formula>$Z4="Gráfico 9"</formula>
    </cfRule>
    <cfRule type="expression" dxfId="1792" priority="17358">
      <formula>$Z4="Gráfico 8"</formula>
    </cfRule>
    <cfRule type="expression" dxfId="1791" priority="17359">
      <formula>$Z4="Gráfico 7"</formula>
    </cfRule>
    <cfRule type="expression" dxfId="1790" priority="17360">
      <formula>$Z4="Gráfico 6"</formula>
    </cfRule>
    <cfRule type="expression" dxfId="1789" priority="17361">
      <formula>$Z4="Gráfico 4"</formula>
    </cfRule>
    <cfRule type="expression" dxfId="1788" priority="17362">
      <formula>$Z4="Gráfico 3"</formula>
    </cfRule>
    <cfRule type="expression" dxfId="1787" priority="17363">
      <formula>$Z4="Gráfico 2"</formula>
    </cfRule>
    <cfRule type="expression" dxfId="1786" priority="17364">
      <formula>$Z4="Gráfico 1"</formula>
    </cfRule>
    <cfRule type="expression" dxfId="1785" priority="17365">
      <formula>$Z4="Gráfico 5"</formula>
    </cfRule>
  </conditionalFormatting>
  <conditionalFormatting sqref="Z4:Z59">
    <cfRule type="expression" dxfId="1784" priority="6192">
      <formula>$Z4="Reporte 2"</formula>
    </cfRule>
    <cfRule type="expression" dxfId="1783" priority="6193">
      <formula>$Z4="Reporte 1"</formula>
    </cfRule>
    <cfRule type="expression" dxfId="1782" priority="6194">
      <formula>$Z4="Informe 10"</formula>
    </cfRule>
    <cfRule type="expression" dxfId="1781" priority="6195">
      <formula>$Z4="Informe 9"</formula>
    </cfRule>
    <cfRule type="expression" dxfId="1780" priority="6196">
      <formula>$Z4="Informe 8"</formula>
    </cfRule>
    <cfRule type="expression" dxfId="1779" priority="6197">
      <formula>$Z4="Informe 7"</formula>
    </cfRule>
    <cfRule type="expression" dxfId="1778" priority="6198">
      <formula>$Z4="Informe 6"</formula>
    </cfRule>
    <cfRule type="expression" dxfId="1777" priority="6199">
      <formula>$Z4="Informe 5"</formula>
    </cfRule>
    <cfRule type="expression" dxfId="1776" priority="6200">
      <formula>$Z4="Informe 4"</formula>
    </cfRule>
    <cfRule type="expression" dxfId="1775" priority="6201">
      <formula>$Z4="Informe 3"</formula>
    </cfRule>
    <cfRule type="expression" dxfId="1774" priority="6202">
      <formula>$Z4="Informe 2"</formula>
    </cfRule>
    <cfRule type="expression" dxfId="1773" priority="6203">
      <formula>$Z4="Informe 1"</formula>
    </cfRule>
    <cfRule type="expression" dxfId="1772" priority="6204">
      <formula>$Z4="Gráfico 10"</formula>
    </cfRule>
    <cfRule type="expression" dxfId="1771" priority="6205">
      <formula>$Z4="Gráfico 25"</formula>
    </cfRule>
    <cfRule type="expression" dxfId="1770" priority="6206">
      <formula>$Z4="Gráfico 24"</formula>
    </cfRule>
    <cfRule type="expression" dxfId="1769" priority="6207">
      <formula>$Z4="Gráfico 23"</formula>
    </cfRule>
    <cfRule type="expression" dxfId="1768" priority="6208">
      <formula>$Z4="Gráfico 22"</formula>
    </cfRule>
    <cfRule type="expression" dxfId="1767" priority="6209">
      <formula>$Z4="Gráfico 21"</formula>
    </cfRule>
    <cfRule type="expression" dxfId="1766" priority="6210">
      <formula>$Z4="Gráfico 20"</formula>
    </cfRule>
    <cfRule type="expression" dxfId="1765" priority="6211">
      <formula>$Z4="Gráfico 18"</formula>
    </cfRule>
    <cfRule type="expression" dxfId="1764" priority="6212">
      <formula>$Z4="Gráfico 19"</formula>
    </cfRule>
    <cfRule type="expression" dxfId="1763" priority="6213">
      <formula>$Z4="Gráfico 17"</formula>
    </cfRule>
    <cfRule type="expression" dxfId="1762" priority="6214">
      <formula>$Z4="Gráfico 16"</formula>
    </cfRule>
    <cfRule type="expression" dxfId="1761" priority="6215">
      <formula>$Z4="Gráfico 15"</formula>
    </cfRule>
    <cfRule type="expression" dxfId="1760" priority="6216">
      <formula>$Z4="Gráfico 14"</formula>
    </cfRule>
    <cfRule type="expression" dxfId="1759" priority="6217">
      <formula>$Z4="Gráfico 12"</formula>
    </cfRule>
    <cfRule type="expression" dxfId="1758" priority="6218">
      <formula>$Z4="Gráfico 13"</formula>
    </cfRule>
    <cfRule type="expression" dxfId="1757" priority="6219">
      <formula>$Z4="Gráfico 11"</formula>
    </cfRule>
    <cfRule type="expression" dxfId="1756" priority="6220">
      <formula>$Z4="Gráfico 9"</formula>
    </cfRule>
    <cfRule type="expression" dxfId="1755" priority="6221">
      <formula>$Z4="Gráfico 8"</formula>
    </cfRule>
    <cfRule type="expression" dxfId="1754" priority="6222">
      <formula>$Z4="Gráfico 7"</formula>
    </cfRule>
    <cfRule type="expression" dxfId="1753" priority="6223">
      <formula>$Z4="Gráfico 6"</formula>
    </cfRule>
    <cfRule type="expression" dxfId="1752" priority="6224">
      <formula>$Z4="Gráfico 4"</formula>
    </cfRule>
    <cfRule type="expression" dxfId="1751" priority="6225">
      <formula>$Z4="Gráfico 3"</formula>
    </cfRule>
    <cfRule type="expression" dxfId="1750" priority="6226">
      <formula>$Z4="Gráfico 2"</formula>
    </cfRule>
    <cfRule type="expression" dxfId="1749" priority="6227">
      <formula>$Z4="Gráfico 1"</formula>
    </cfRule>
    <cfRule type="expression" dxfId="1748" priority="6228">
      <formula>$Z4="Gráfico 5"</formula>
    </cfRule>
  </conditionalFormatting>
  <conditionalFormatting sqref="AL4">
    <cfRule type="expression" dxfId="1747" priority="2825">
      <formula>$Z4="Reporte 2"</formula>
    </cfRule>
    <cfRule type="expression" dxfId="1746" priority="2826">
      <formula>$Z4="Reporte 1"</formula>
    </cfRule>
    <cfRule type="expression" dxfId="1745" priority="2827">
      <formula>$Z4="Informe 10"</formula>
    </cfRule>
    <cfRule type="expression" dxfId="1744" priority="2828">
      <formula>$Z4="Informe 9"</formula>
    </cfRule>
    <cfRule type="expression" dxfId="1743" priority="2829">
      <formula>$Z4="Informe 8"</formula>
    </cfRule>
    <cfRule type="expression" dxfId="1742" priority="2830">
      <formula>$Z4="Informe 7"</formula>
    </cfRule>
    <cfRule type="expression" dxfId="1741" priority="2831">
      <formula>$Z4="Informe 6"</formula>
    </cfRule>
    <cfRule type="expression" dxfId="1740" priority="2832">
      <formula>$Z4="Informe 5"</formula>
    </cfRule>
    <cfRule type="expression" dxfId="1739" priority="2833">
      <formula>$Z4="Informe 4"</formula>
    </cfRule>
    <cfRule type="expression" dxfId="1738" priority="2834">
      <formula>$Z4="Informe 3"</formula>
    </cfRule>
    <cfRule type="expression" dxfId="1737" priority="2835">
      <formula>$Z4="Informe 2"</formula>
    </cfRule>
    <cfRule type="expression" dxfId="1736" priority="2836">
      <formula>$Z4="Informe 1"</formula>
    </cfRule>
    <cfRule type="expression" dxfId="1735" priority="2837">
      <formula>$Z4="Gráfico 10"</formula>
    </cfRule>
    <cfRule type="expression" dxfId="1734" priority="2838">
      <formula>$Z4="Gráfico 25"</formula>
    </cfRule>
    <cfRule type="expression" dxfId="1733" priority="2839">
      <formula>$Z4="Gráfico 24"</formula>
    </cfRule>
    <cfRule type="expression" dxfId="1732" priority="2840">
      <formula>$Z4="Gráfico 23"</formula>
    </cfRule>
    <cfRule type="expression" dxfId="1731" priority="2841">
      <formula>$Z4="Gráfico 22"</formula>
    </cfRule>
    <cfRule type="expression" dxfId="1730" priority="2842">
      <formula>$Z4="Gráfico 21"</formula>
    </cfRule>
    <cfRule type="expression" dxfId="1729" priority="2843">
      <formula>$Z4="Gráfico 20"</formula>
    </cfRule>
    <cfRule type="expression" dxfId="1728" priority="2844">
      <formula>$Z4="Gráfico 18"</formula>
    </cfRule>
    <cfRule type="expression" dxfId="1727" priority="2845">
      <formula>$Z4="Gráfico 19"</formula>
    </cfRule>
    <cfRule type="expression" dxfId="1726" priority="2846">
      <formula>$Z4="Gráfico 17"</formula>
    </cfRule>
    <cfRule type="expression" dxfId="1725" priority="2847">
      <formula>$Z4="Gráfico 16"</formula>
    </cfRule>
    <cfRule type="expression" dxfId="1724" priority="2848">
      <formula>$Z4="Gráfico 15"</formula>
    </cfRule>
    <cfRule type="expression" dxfId="1723" priority="2849">
      <formula>$Z4="Gráfico 14"</formula>
    </cfRule>
    <cfRule type="expression" dxfId="1722" priority="2850">
      <formula>$Z4="Gráfico 12"</formula>
    </cfRule>
    <cfRule type="expression" dxfId="1721" priority="2851">
      <formula>$Z4="Gráfico 13"</formula>
    </cfRule>
    <cfRule type="expression" dxfId="1720" priority="2852">
      <formula>$Z4="Gráfico 11"</formula>
    </cfRule>
    <cfRule type="expression" dxfId="1719" priority="2853">
      <formula>$Z4="Gráfico 9"</formula>
    </cfRule>
    <cfRule type="expression" dxfId="1718" priority="2854">
      <formula>$Z4="Gráfico 8"</formula>
    </cfRule>
    <cfRule type="expression" dxfId="1717" priority="2855">
      <formula>$Z4="Gráfico 7"</formula>
    </cfRule>
    <cfRule type="expression" dxfId="1716" priority="2856">
      <formula>$Z4="Gráfico 6"</formula>
    </cfRule>
    <cfRule type="expression" dxfId="1715" priority="2857">
      <formula>$Z4="Gráfico 4"</formula>
    </cfRule>
    <cfRule type="expression" dxfId="1714" priority="2858">
      <formula>$Z4="Gráfico 3"</formula>
    </cfRule>
    <cfRule type="expression" dxfId="1713" priority="2859">
      <formula>$Z4="Gráfico 2"</formula>
    </cfRule>
    <cfRule type="expression" dxfId="1712" priority="2860">
      <formula>$Z4="Gráfico 1"</formula>
    </cfRule>
    <cfRule type="expression" dxfId="1711" priority="2861">
      <formula>$Z4="Gráfico 5"</formula>
    </cfRule>
  </conditionalFormatting>
  <conditionalFormatting sqref="K4:K11 K14:K28">
    <cfRule type="expression" dxfId="1710" priority="2824">
      <formula>+LEFT(D4,2)="GR"</formula>
    </cfRule>
  </conditionalFormatting>
  <conditionalFormatting sqref="L4:L11 L14:L28">
    <cfRule type="expression" dxfId="1709" priority="2823">
      <formula>+LEFT(D4,2)="GR"</formula>
    </cfRule>
  </conditionalFormatting>
  <conditionalFormatting sqref="W12 Y12 P12:Q12">
    <cfRule type="expression" dxfId="1708" priority="2786">
      <formula>$Z12="Reporte 2"</formula>
    </cfRule>
    <cfRule type="expression" dxfId="1707" priority="2787">
      <formula>$Z12="Reporte 1"</formula>
    </cfRule>
    <cfRule type="expression" dxfId="1706" priority="2788">
      <formula>$Z12="Informe 10"</formula>
    </cfRule>
    <cfRule type="expression" dxfId="1705" priority="2789">
      <formula>$Z12="Informe 9"</formula>
    </cfRule>
    <cfRule type="expression" dxfId="1704" priority="2790">
      <formula>$Z12="Informe 8"</formula>
    </cfRule>
    <cfRule type="expression" dxfId="1703" priority="2791">
      <formula>$Z12="Informe 7"</formula>
    </cfRule>
    <cfRule type="expression" dxfId="1702" priority="2792">
      <formula>$Z12="Informe 6"</formula>
    </cfRule>
    <cfRule type="expression" dxfId="1701" priority="2793">
      <formula>$Z12="Informe 5"</formula>
    </cfRule>
    <cfRule type="expression" dxfId="1700" priority="2794">
      <formula>$Z12="Informe 4"</formula>
    </cfRule>
    <cfRule type="expression" dxfId="1699" priority="2795">
      <formula>$Z12="Informe 3"</formula>
    </cfRule>
    <cfRule type="expression" dxfId="1698" priority="2796">
      <formula>$Z12="Informe 2"</formula>
    </cfRule>
    <cfRule type="expression" dxfId="1697" priority="2797">
      <formula>$Z12="Informe 1"</formula>
    </cfRule>
    <cfRule type="expression" dxfId="1696" priority="2798">
      <formula>$Z12="Gráfico 10"</formula>
    </cfRule>
    <cfRule type="expression" dxfId="1695" priority="2799">
      <formula>$Z12="Gráfico 25"</formula>
    </cfRule>
    <cfRule type="expression" dxfId="1694" priority="2800">
      <formula>$Z12="Gráfico 24"</formula>
    </cfRule>
    <cfRule type="expression" dxfId="1693" priority="2801">
      <formula>$Z12="Gráfico 23"</formula>
    </cfRule>
    <cfRule type="expression" dxfId="1692" priority="2802">
      <formula>$Z12="Gráfico 22"</formula>
    </cfRule>
    <cfRule type="expression" dxfId="1691" priority="2803">
      <formula>$Z12="Gráfico 21"</formula>
    </cfRule>
    <cfRule type="expression" dxfId="1690" priority="2804">
      <formula>$Z12="Gráfico 20"</formula>
    </cfRule>
    <cfRule type="expression" dxfId="1689" priority="2805">
      <formula>$Z12="Gráfico 18"</formula>
    </cfRule>
    <cfRule type="expression" dxfId="1688" priority="2806">
      <formula>$Z12="Gráfico 19"</formula>
    </cfRule>
    <cfRule type="expression" dxfId="1687" priority="2807">
      <formula>$Z12="Gráfico 17"</formula>
    </cfRule>
    <cfRule type="expression" dxfId="1686" priority="2808">
      <formula>$Z12="Gráfico 16"</formula>
    </cfRule>
    <cfRule type="expression" dxfId="1685" priority="2809">
      <formula>$Z12="Gráfico 15"</formula>
    </cfRule>
    <cfRule type="expression" dxfId="1684" priority="2810">
      <formula>$Z12="Gráfico 14"</formula>
    </cfRule>
    <cfRule type="expression" dxfId="1683" priority="2811">
      <formula>$Z12="Gráfico 12"</formula>
    </cfRule>
    <cfRule type="expression" dxfId="1682" priority="2812">
      <formula>$Z12="Gráfico 13"</formula>
    </cfRule>
    <cfRule type="expression" dxfId="1681" priority="2813">
      <formula>$Z12="Gráfico 11"</formula>
    </cfRule>
    <cfRule type="expression" dxfId="1680" priority="2814">
      <formula>$Z12="Gráfico 9"</formula>
    </cfRule>
    <cfRule type="expression" dxfId="1679" priority="2815">
      <formula>$Z12="Gráfico 8"</formula>
    </cfRule>
    <cfRule type="expression" dxfId="1678" priority="2816">
      <formula>$Z12="Gráfico 7"</formula>
    </cfRule>
    <cfRule type="expression" dxfId="1677" priority="2817">
      <formula>$Z12="Gráfico 6"</formula>
    </cfRule>
    <cfRule type="expression" dxfId="1676" priority="2818">
      <formula>$Z12="Gráfico 4"</formula>
    </cfRule>
    <cfRule type="expression" dxfId="1675" priority="2819">
      <formula>$Z12="Gráfico 3"</formula>
    </cfRule>
    <cfRule type="expression" dxfId="1674" priority="2820">
      <formula>$Z12="Gráfico 2"</formula>
    </cfRule>
    <cfRule type="expression" dxfId="1673" priority="2821">
      <formula>$Z12="Gráfico 1"</formula>
    </cfRule>
    <cfRule type="expression" dxfId="1672" priority="2822">
      <formula>$Z12="Gráfico 5"</formula>
    </cfRule>
  </conditionalFormatting>
  <conditionalFormatting sqref="K12">
    <cfRule type="expression" dxfId="1671" priority="2711">
      <formula>+LEFT(D12,2)="GR"</formula>
    </cfRule>
  </conditionalFormatting>
  <conditionalFormatting sqref="L12">
    <cfRule type="expression" dxfId="1670" priority="2710">
      <formula>+LEFT(D12,2)="GR"</formula>
    </cfRule>
  </conditionalFormatting>
  <conditionalFormatting sqref="W13 Y13 P13:Q13">
    <cfRule type="expression" dxfId="1669" priority="2673">
      <formula>$Z13="Reporte 2"</formula>
    </cfRule>
    <cfRule type="expression" dxfId="1668" priority="2674">
      <formula>$Z13="Reporte 1"</formula>
    </cfRule>
    <cfRule type="expression" dxfId="1667" priority="2675">
      <formula>$Z13="Informe 10"</formula>
    </cfRule>
    <cfRule type="expression" dxfId="1666" priority="2676">
      <formula>$Z13="Informe 9"</formula>
    </cfRule>
    <cfRule type="expression" dxfId="1665" priority="2677">
      <formula>$Z13="Informe 8"</formula>
    </cfRule>
    <cfRule type="expression" dxfId="1664" priority="2678">
      <formula>$Z13="Informe 7"</formula>
    </cfRule>
    <cfRule type="expression" dxfId="1663" priority="2679">
      <formula>$Z13="Informe 6"</formula>
    </cfRule>
    <cfRule type="expression" dxfId="1662" priority="2680">
      <formula>$Z13="Informe 5"</formula>
    </cfRule>
    <cfRule type="expression" dxfId="1661" priority="2681">
      <formula>$Z13="Informe 4"</formula>
    </cfRule>
    <cfRule type="expression" dxfId="1660" priority="2682">
      <formula>$Z13="Informe 3"</formula>
    </cfRule>
    <cfRule type="expression" dxfId="1659" priority="2683">
      <formula>$Z13="Informe 2"</formula>
    </cfRule>
    <cfRule type="expression" dxfId="1658" priority="2684">
      <formula>$Z13="Informe 1"</formula>
    </cfRule>
    <cfRule type="expression" dxfId="1657" priority="2685">
      <formula>$Z13="Gráfico 10"</formula>
    </cfRule>
    <cfRule type="expression" dxfId="1656" priority="2686">
      <formula>$Z13="Gráfico 25"</formula>
    </cfRule>
    <cfRule type="expression" dxfId="1655" priority="2687">
      <formula>$Z13="Gráfico 24"</formula>
    </cfRule>
    <cfRule type="expression" dxfId="1654" priority="2688">
      <formula>$Z13="Gráfico 23"</formula>
    </cfRule>
    <cfRule type="expression" dxfId="1653" priority="2689">
      <formula>$Z13="Gráfico 22"</formula>
    </cfRule>
    <cfRule type="expression" dxfId="1652" priority="2690">
      <formula>$Z13="Gráfico 21"</formula>
    </cfRule>
    <cfRule type="expression" dxfId="1651" priority="2691">
      <formula>$Z13="Gráfico 20"</formula>
    </cfRule>
    <cfRule type="expression" dxfId="1650" priority="2692">
      <formula>$Z13="Gráfico 18"</formula>
    </cfRule>
    <cfRule type="expression" dxfId="1649" priority="2693">
      <formula>$Z13="Gráfico 19"</formula>
    </cfRule>
    <cfRule type="expression" dxfId="1648" priority="2694">
      <formula>$Z13="Gráfico 17"</formula>
    </cfRule>
    <cfRule type="expression" dxfId="1647" priority="2695">
      <formula>$Z13="Gráfico 16"</formula>
    </cfRule>
    <cfRule type="expression" dxfId="1646" priority="2696">
      <formula>$Z13="Gráfico 15"</formula>
    </cfRule>
    <cfRule type="expression" dxfId="1645" priority="2697">
      <formula>$Z13="Gráfico 14"</formula>
    </cfRule>
    <cfRule type="expression" dxfId="1644" priority="2698">
      <formula>$Z13="Gráfico 12"</formula>
    </cfRule>
    <cfRule type="expression" dxfId="1643" priority="2699">
      <formula>$Z13="Gráfico 13"</formula>
    </cfRule>
    <cfRule type="expression" dxfId="1642" priority="2700">
      <formula>$Z13="Gráfico 11"</formula>
    </cfRule>
    <cfRule type="expression" dxfId="1641" priority="2701">
      <formula>$Z13="Gráfico 9"</formula>
    </cfRule>
    <cfRule type="expression" dxfId="1640" priority="2702">
      <formula>$Z13="Gráfico 8"</formula>
    </cfRule>
    <cfRule type="expression" dxfId="1639" priority="2703">
      <formula>$Z13="Gráfico 7"</formula>
    </cfRule>
    <cfRule type="expression" dxfId="1638" priority="2704">
      <formula>$Z13="Gráfico 6"</formula>
    </cfRule>
    <cfRule type="expression" dxfId="1637" priority="2705">
      <formula>$Z13="Gráfico 4"</formula>
    </cfRule>
    <cfRule type="expression" dxfId="1636" priority="2706">
      <formula>$Z13="Gráfico 3"</formula>
    </cfRule>
    <cfRule type="expression" dxfId="1635" priority="2707">
      <formula>$Z13="Gráfico 2"</formula>
    </cfRule>
    <cfRule type="expression" dxfId="1634" priority="2708">
      <formula>$Z13="Gráfico 1"</formula>
    </cfRule>
    <cfRule type="expression" dxfId="1633" priority="2709">
      <formula>$Z13="Gráfico 5"</formula>
    </cfRule>
  </conditionalFormatting>
  <conditionalFormatting sqref="K13">
    <cfRule type="expression" dxfId="1632" priority="2598">
      <formula>+LEFT(D13,2)="GR"</formula>
    </cfRule>
  </conditionalFormatting>
  <conditionalFormatting sqref="L13">
    <cfRule type="expression" dxfId="1631" priority="2597">
      <formula>+LEFT(D13,2)="GR"</formula>
    </cfRule>
  </conditionalFormatting>
  <conditionalFormatting sqref="P14:P28">
    <cfRule type="expression" dxfId="1630" priority="2523">
      <formula>$Z14="Reporte 2"</formula>
    </cfRule>
    <cfRule type="expression" dxfId="1629" priority="2524">
      <formula>$Z14="Reporte 1"</formula>
    </cfRule>
    <cfRule type="expression" dxfId="1628" priority="2525">
      <formula>$Z14="Informe 10"</formula>
    </cfRule>
    <cfRule type="expression" dxfId="1627" priority="2526">
      <formula>$Z14="Informe 9"</formula>
    </cfRule>
    <cfRule type="expression" dxfId="1626" priority="2527">
      <formula>$Z14="Informe 8"</formula>
    </cfRule>
    <cfRule type="expression" dxfId="1625" priority="2528">
      <formula>$Z14="Informe 7"</formula>
    </cfRule>
    <cfRule type="expression" dxfId="1624" priority="2529">
      <formula>$Z14="Informe 6"</formula>
    </cfRule>
    <cfRule type="expression" dxfId="1623" priority="2530">
      <formula>$Z14="Informe 5"</formula>
    </cfRule>
    <cfRule type="expression" dxfId="1622" priority="2531">
      <formula>$Z14="Informe 4"</formula>
    </cfRule>
    <cfRule type="expression" dxfId="1621" priority="2532">
      <formula>$Z14="Informe 3"</formula>
    </cfRule>
    <cfRule type="expression" dxfId="1620" priority="2533">
      <formula>$Z14="Informe 2"</formula>
    </cfRule>
    <cfRule type="expression" dxfId="1619" priority="2534">
      <formula>$Z14="Informe 1"</formula>
    </cfRule>
    <cfRule type="expression" dxfId="1618" priority="2535">
      <formula>$Z14="Gráfico 10"</formula>
    </cfRule>
    <cfRule type="expression" dxfId="1617" priority="2536">
      <formula>$Z14="Gráfico 25"</formula>
    </cfRule>
    <cfRule type="expression" dxfId="1616" priority="2537">
      <formula>$Z14="Gráfico 24"</formula>
    </cfRule>
    <cfRule type="expression" dxfId="1615" priority="2538">
      <formula>$Z14="Gráfico 23"</formula>
    </cfRule>
    <cfRule type="expression" dxfId="1614" priority="2539">
      <formula>$Z14="Gráfico 22"</formula>
    </cfRule>
    <cfRule type="expression" dxfId="1613" priority="2540">
      <formula>$Z14="Gráfico 21"</formula>
    </cfRule>
    <cfRule type="expression" dxfId="1612" priority="2541">
      <formula>$Z14="Gráfico 20"</formula>
    </cfRule>
    <cfRule type="expression" dxfId="1611" priority="2542">
      <formula>$Z14="Gráfico 18"</formula>
    </cfRule>
    <cfRule type="expression" dxfId="1610" priority="2543">
      <formula>$Z14="Gráfico 19"</formula>
    </cfRule>
    <cfRule type="expression" dxfId="1609" priority="2544">
      <formula>$Z14="Gráfico 17"</formula>
    </cfRule>
    <cfRule type="expression" dxfId="1608" priority="2545">
      <formula>$Z14="Gráfico 16"</formula>
    </cfRule>
    <cfRule type="expression" dxfId="1607" priority="2546">
      <formula>$Z14="Gráfico 15"</formula>
    </cfRule>
    <cfRule type="expression" dxfId="1606" priority="2547">
      <formula>$Z14="Gráfico 14"</formula>
    </cfRule>
    <cfRule type="expression" dxfId="1605" priority="2548">
      <formula>$Z14="Gráfico 12"</formula>
    </cfRule>
    <cfRule type="expression" dxfId="1604" priority="2549">
      <formula>$Z14="Gráfico 13"</formula>
    </cfRule>
    <cfRule type="expression" dxfId="1603" priority="2550">
      <formula>$Z14="Gráfico 11"</formula>
    </cfRule>
    <cfRule type="expression" dxfId="1602" priority="2551">
      <formula>$Z14="Gráfico 9"</formula>
    </cfRule>
    <cfRule type="expression" dxfId="1601" priority="2552">
      <formula>$Z14="Gráfico 8"</formula>
    </cfRule>
    <cfRule type="expression" dxfId="1600" priority="2553">
      <formula>$Z14="Gráfico 7"</formula>
    </cfRule>
    <cfRule type="expression" dxfId="1599" priority="2554">
      <formula>$Z14="Gráfico 6"</formula>
    </cfRule>
    <cfRule type="expression" dxfId="1598" priority="2555">
      <formula>$Z14="Gráfico 4"</formula>
    </cfRule>
    <cfRule type="expression" dxfId="1597" priority="2556">
      <formula>$Z14="Gráfico 3"</formula>
    </cfRule>
    <cfRule type="expression" dxfId="1596" priority="2557">
      <formula>$Z14="Gráfico 2"</formula>
    </cfRule>
    <cfRule type="expression" dxfId="1595" priority="2558">
      <formula>$Z14="Gráfico 1"</formula>
    </cfRule>
    <cfRule type="expression" dxfId="1594" priority="2559">
      <formula>$Z14="Gráfico 5"</formula>
    </cfRule>
  </conditionalFormatting>
  <conditionalFormatting sqref="O12:O13">
    <cfRule type="expression" dxfId="1593" priority="2486">
      <formula>$Z12="Reporte 2"</formula>
    </cfRule>
    <cfRule type="expression" dxfId="1592" priority="2487">
      <formula>$Z12="Reporte 1"</formula>
    </cfRule>
    <cfRule type="expression" dxfId="1591" priority="2488">
      <formula>$Z12="Informe 10"</formula>
    </cfRule>
    <cfRule type="expression" dxfId="1590" priority="2489">
      <formula>$Z12="Informe 9"</formula>
    </cfRule>
    <cfRule type="expression" dxfId="1589" priority="2490">
      <formula>$Z12="Informe 8"</formula>
    </cfRule>
    <cfRule type="expression" dxfId="1588" priority="2491">
      <formula>$Z12="Informe 7"</formula>
    </cfRule>
    <cfRule type="expression" dxfId="1587" priority="2492">
      <formula>$Z12="Informe 6"</formula>
    </cfRule>
    <cfRule type="expression" dxfId="1586" priority="2493">
      <formula>$Z12="Informe 5"</formula>
    </cfRule>
    <cfRule type="expression" dxfId="1585" priority="2494">
      <formula>$Z12="Informe 4"</formula>
    </cfRule>
    <cfRule type="expression" dxfId="1584" priority="2495">
      <formula>$Z12="Informe 3"</formula>
    </cfRule>
    <cfRule type="expression" dxfId="1583" priority="2496">
      <formula>$Z12="Informe 2"</formula>
    </cfRule>
    <cfRule type="expression" dxfId="1582" priority="2497">
      <formula>$Z12="Informe 1"</formula>
    </cfRule>
    <cfRule type="expression" dxfId="1581" priority="2498">
      <formula>$Z12="Gráfico 10"</formula>
    </cfRule>
    <cfRule type="expression" dxfId="1580" priority="2499">
      <formula>$Z12="Gráfico 25"</formula>
    </cfRule>
    <cfRule type="expression" dxfId="1579" priority="2500">
      <formula>$Z12="Gráfico 24"</formula>
    </cfRule>
    <cfRule type="expression" dxfId="1578" priority="2501">
      <formula>$Z12="Gráfico 23"</formula>
    </cfRule>
    <cfRule type="expression" dxfId="1577" priority="2502">
      <formula>$Z12="Gráfico 22"</formula>
    </cfRule>
    <cfRule type="expression" dxfId="1576" priority="2503">
      <formula>$Z12="Gráfico 21"</formula>
    </cfRule>
    <cfRule type="expression" dxfId="1575" priority="2504">
      <formula>$Z12="Gráfico 20"</formula>
    </cfRule>
    <cfRule type="expression" dxfId="1574" priority="2505">
      <formula>$Z12="Gráfico 18"</formula>
    </cfRule>
    <cfRule type="expression" dxfId="1573" priority="2506">
      <formula>$Z12="Gráfico 19"</formula>
    </cfRule>
    <cfRule type="expression" dxfId="1572" priority="2507">
      <formula>$Z12="Gráfico 17"</formula>
    </cfRule>
    <cfRule type="expression" dxfId="1571" priority="2508">
      <formula>$Z12="Gráfico 16"</formula>
    </cfRule>
    <cfRule type="expression" dxfId="1570" priority="2509">
      <formula>$Z12="Gráfico 15"</formula>
    </cfRule>
    <cfRule type="expression" dxfId="1569" priority="2510">
      <formula>$Z12="Gráfico 14"</formula>
    </cfRule>
    <cfRule type="expression" dxfId="1568" priority="2511">
      <formula>$Z12="Gráfico 12"</formula>
    </cfRule>
    <cfRule type="expression" dxfId="1567" priority="2512">
      <formula>$Z12="Gráfico 13"</formula>
    </cfRule>
    <cfRule type="expression" dxfId="1566" priority="2513">
      <formula>$Z12="Gráfico 11"</formula>
    </cfRule>
    <cfRule type="expression" dxfId="1565" priority="2514">
      <formula>$Z12="Gráfico 9"</formula>
    </cfRule>
    <cfRule type="expression" dxfId="1564" priority="2515">
      <formula>$Z12="Gráfico 8"</formula>
    </cfRule>
    <cfRule type="expression" dxfId="1563" priority="2516">
      <formula>$Z12="Gráfico 7"</formula>
    </cfRule>
    <cfRule type="expression" dxfId="1562" priority="2517">
      <formula>$Z12="Gráfico 6"</formula>
    </cfRule>
    <cfRule type="expression" dxfId="1561" priority="2518">
      <formula>$Z12="Gráfico 4"</formula>
    </cfRule>
    <cfRule type="expression" dxfId="1560" priority="2519">
      <formula>$Z12="Gráfico 3"</formula>
    </cfRule>
    <cfRule type="expression" dxfId="1559" priority="2520">
      <formula>$Z12="Gráfico 2"</formula>
    </cfRule>
    <cfRule type="expression" dxfId="1558" priority="2521">
      <formula>$Z12="Gráfico 1"</formula>
    </cfRule>
    <cfRule type="expression" dxfId="1557" priority="2522">
      <formula>$Z12="Gráfico 5"</formula>
    </cfRule>
  </conditionalFormatting>
  <conditionalFormatting sqref="Y24">
    <cfRule type="expression" dxfId="1556" priority="1857">
      <formula>$Z24="Reporte 2"</formula>
    </cfRule>
    <cfRule type="expression" dxfId="1555" priority="1858">
      <formula>$Z24="Reporte 1"</formula>
    </cfRule>
    <cfRule type="expression" dxfId="1554" priority="1859">
      <formula>$Z24="Informe 10"</formula>
    </cfRule>
    <cfRule type="expression" dxfId="1553" priority="1860">
      <formula>$Z24="Informe 9"</formula>
    </cfRule>
    <cfRule type="expression" dxfId="1552" priority="1861">
      <formula>$Z24="Informe 8"</formula>
    </cfRule>
    <cfRule type="expression" dxfId="1551" priority="1862">
      <formula>$Z24="Informe 7"</formula>
    </cfRule>
    <cfRule type="expression" dxfId="1550" priority="1863">
      <formula>$Z24="Informe 6"</formula>
    </cfRule>
    <cfRule type="expression" dxfId="1549" priority="1864">
      <formula>$Z24="Informe 5"</formula>
    </cfRule>
    <cfRule type="expression" dxfId="1548" priority="1865">
      <formula>$Z24="Informe 4"</formula>
    </cfRule>
    <cfRule type="expression" dxfId="1547" priority="1866">
      <formula>$Z24="Informe 3"</formula>
    </cfRule>
    <cfRule type="expression" dxfId="1546" priority="1867">
      <formula>$Z24="Informe 2"</formula>
    </cfRule>
    <cfRule type="expression" dxfId="1545" priority="1868">
      <formula>$Z24="Informe 1"</formula>
    </cfRule>
    <cfRule type="expression" dxfId="1544" priority="1869">
      <formula>$Z24="Gráfico 10"</formula>
    </cfRule>
    <cfRule type="expression" dxfId="1543" priority="1870">
      <formula>$Z24="Gráfico 25"</formula>
    </cfRule>
    <cfRule type="expression" dxfId="1542" priority="1871">
      <formula>$Z24="Gráfico 24"</formula>
    </cfRule>
    <cfRule type="expression" dxfId="1541" priority="1872">
      <formula>$Z24="Gráfico 23"</formula>
    </cfRule>
    <cfRule type="expression" dxfId="1540" priority="1873">
      <formula>$Z24="Gráfico 22"</formula>
    </cfRule>
    <cfRule type="expression" dxfId="1539" priority="1874">
      <formula>$Z24="Gráfico 21"</formula>
    </cfRule>
    <cfRule type="expression" dxfId="1538" priority="1875">
      <formula>$Z24="Gráfico 20"</formula>
    </cfRule>
    <cfRule type="expression" dxfId="1537" priority="1876">
      <formula>$Z24="Gráfico 18"</formula>
    </cfRule>
    <cfRule type="expression" dxfId="1536" priority="1877">
      <formula>$Z24="Gráfico 19"</formula>
    </cfRule>
    <cfRule type="expression" dxfId="1535" priority="1878">
      <formula>$Z24="Gráfico 17"</formula>
    </cfRule>
    <cfRule type="expression" dxfId="1534" priority="1879">
      <formula>$Z24="Gráfico 16"</formula>
    </cfRule>
    <cfRule type="expression" dxfId="1533" priority="1880">
      <formula>$Z24="Gráfico 15"</formula>
    </cfRule>
    <cfRule type="expression" dxfId="1532" priority="1881">
      <formula>$Z24="Gráfico 14"</formula>
    </cfRule>
    <cfRule type="expression" dxfId="1531" priority="1882">
      <formula>$Z24="Gráfico 12"</formula>
    </cfRule>
    <cfRule type="expression" dxfId="1530" priority="1883">
      <formula>$Z24="Gráfico 13"</formula>
    </cfRule>
    <cfRule type="expression" dxfId="1529" priority="1884">
      <formula>$Z24="Gráfico 11"</formula>
    </cfRule>
    <cfRule type="expression" dxfId="1528" priority="1885">
      <formula>$Z24="Gráfico 9"</formula>
    </cfRule>
    <cfRule type="expression" dxfId="1527" priority="1886">
      <formula>$Z24="Gráfico 8"</formula>
    </cfRule>
    <cfRule type="expression" dxfId="1526" priority="1887">
      <formula>$Z24="Gráfico 7"</formula>
    </cfRule>
    <cfRule type="expression" dxfId="1525" priority="1888">
      <formula>$Z24="Gráfico 6"</formula>
    </cfRule>
    <cfRule type="expression" dxfId="1524" priority="1889">
      <formula>$Z24="Gráfico 4"</formula>
    </cfRule>
    <cfRule type="expression" dxfId="1523" priority="1890">
      <formula>$Z24="Gráfico 3"</formula>
    </cfRule>
    <cfRule type="expression" dxfId="1522" priority="1891">
      <formula>$Z24="Gráfico 2"</formula>
    </cfRule>
    <cfRule type="expression" dxfId="1521" priority="1892">
      <formula>$Z24="Gráfico 1"</formula>
    </cfRule>
    <cfRule type="expression" dxfId="1520" priority="1893">
      <formula>$Z24="Gráfico 5"</formula>
    </cfRule>
  </conditionalFormatting>
  <conditionalFormatting sqref="Y23">
    <cfRule type="expression" dxfId="1519" priority="1894">
      <formula>$Z23="Reporte 2"</formula>
    </cfRule>
    <cfRule type="expression" dxfId="1518" priority="1895">
      <formula>$Z23="Reporte 1"</formula>
    </cfRule>
    <cfRule type="expression" dxfId="1517" priority="1896">
      <formula>$Z23="Informe 10"</formula>
    </cfRule>
    <cfRule type="expression" dxfId="1516" priority="1897">
      <formula>$Z23="Informe 9"</formula>
    </cfRule>
    <cfRule type="expression" dxfId="1515" priority="1898">
      <formula>$Z23="Informe 8"</formula>
    </cfRule>
    <cfRule type="expression" dxfId="1514" priority="1899">
      <formula>$Z23="Informe 7"</formula>
    </cfRule>
    <cfRule type="expression" dxfId="1513" priority="1900">
      <formula>$Z23="Informe 6"</formula>
    </cfRule>
    <cfRule type="expression" dxfId="1512" priority="1901">
      <formula>$Z23="Informe 5"</formula>
    </cfRule>
    <cfRule type="expression" dxfId="1511" priority="1902">
      <formula>$Z23="Informe 4"</formula>
    </cfRule>
    <cfRule type="expression" dxfId="1510" priority="1903">
      <formula>$Z23="Informe 3"</formula>
    </cfRule>
    <cfRule type="expression" dxfId="1509" priority="1904">
      <formula>$Z23="Informe 2"</formula>
    </cfRule>
    <cfRule type="expression" dxfId="1508" priority="1905">
      <formula>$Z23="Informe 1"</formula>
    </cfRule>
    <cfRule type="expression" dxfId="1507" priority="1906">
      <formula>$Z23="Gráfico 10"</formula>
    </cfRule>
    <cfRule type="expression" dxfId="1506" priority="1907">
      <formula>$Z23="Gráfico 25"</formula>
    </cfRule>
    <cfRule type="expression" dxfId="1505" priority="1908">
      <formula>$Z23="Gráfico 24"</formula>
    </cfRule>
    <cfRule type="expression" dxfId="1504" priority="1909">
      <formula>$Z23="Gráfico 23"</formula>
    </cfRule>
    <cfRule type="expression" dxfId="1503" priority="1910">
      <formula>$Z23="Gráfico 22"</formula>
    </cfRule>
    <cfRule type="expression" dxfId="1502" priority="1911">
      <formula>$Z23="Gráfico 21"</formula>
    </cfRule>
    <cfRule type="expression" dxfId="1501" priority="1912">
      <formula>$Z23="Gráfico 20"</formula>
    </cfRule>
    <cfRule type="expression" dxfId="1500" priority="1913">
      <formula>$Z23="Gráfico 18"</formula>
    </cfRule>
    <cfRule type="expression" dxfId="1499" priority="1914">
      <formula>$Z23="Gráfico 19"</formula>
    </cfRule>
    <cfRule type="expression" dxfId="1498" priority="1915">
      <formula>$Z23="Gráfico 17"</formula>
    </cfRule>
    <cfRule type="expression" dxfId="1497" priority="1916">
      <formula>$Z23="Gráfico 16"</formula>
    </cfRule>
    <cfRule type="expression" dxfId="1496" priority="1917">
      <formula>$Z23="Gráfico 15"</formula>
    </cfRule>
    <cfRule type="expression" dxfId="1495" priority="1918">
      <formula>$Z23="Gráfico 14"</formula>
    </cfRule>
    <cfRule type="expression" dxfId="1494" priority="1919">
      <formula>$Z23="Gráfico 12"</formula>
    </cfRule>
    <cfRule type="expression" dxfId="1493" priority="1920">
      <formula>$Z23="Gráfico 13"</formula>
    </cfRule>
    <cfRule type="expression" dxfId="1492" priority="1921">
      <formula>$Z23="Gráfico 11"</formula>
    </cfRule>
    <cfRule type="expression" dxfId="1491" priority="1922">
      <formula>$Z23="Gráfico 9"</formula>
    </cfRule>
    <cfRule type="expression" dxfId="1490" priority="1923">
      <formula>$Z23="Gráfico 8"</formula>
    </cfRule>
    <cfRule type="expression" dxfId="1489" priority="1924">
      <formula>$Z23="Gráfico 7"</formula>
    </cfRule>
    <cfRule type="expression" dxfId="1488" priority="1925">
      <formula>$Z23="Gráfico 6"</formula>
    </cfRule>
    <cfRule type="expression" dxfId="1487" priority="1926">
      <formula>$Z23="Gráfico 4"</formula>
    </cfRule>
    <cfRule type="expression" dxfId="1486" priority="1927">
      <formula>$Z23="Gráfico 3"</formula>
    </cfRule>
    <cfRule type="expression" dxfId="1485" priority="1928">
      <formula>$Z23="Gráfico 2"</formula>
    </cfRule>
    <cfRule type="expression" dxfId="1484" priority="1929">
      <formula>$Z23="Gráfico 1"</formula>
    </cfRule>
    <cfRule type="expression" dxfId="1483" priority="1930">
      <formula>$Z23="Gráfico 5"</formula>
    </cfRule>
  </conditionalFormatting>
  <conditionalFormatting sqref="T29:T31">
    <cfRule type="expression" dxfId="1482" priority="1783">
      <formula>$Z29="Reporte 2"</formula>
    </cfRule>
    <cfRule type="expression" dxfId="1481" priority="1784">
      <formula>$Z29="Reporte 1"</formula>
    </cfRule>
    <cfRule type="expression" dxfId="1480" priority="1785">
      <formula>$Z29="Informe 10"</formula>
    </cfRule>
    <cfRule type="expression" dxfId="1479" priority="1786">
      <formula>$Z29="Informe 9"</formula>
    </cfRule>
    <cfRule type="expression" dxfId="1478" priority="1787">
      <formula>$Z29="Informe 8"</formula>
    </cfRule>
    <cfRule type="expression" dxfId="1477" priority="1788">
      <formula>$Z29="Informe 7"</formula>
    </cfRule>
    <cfRule type="expression" dxfId="1476" priority="1789">
      <formula>$Z29="Informe 6"</formula>
    </cfRule>
    <cfRule type="expression" dxfId="1475" priority="1790">
      <formula>$Z29="Informe 5"</formula>
    </cfRule>
    <cfRule type="expression" dxfId="1474" priority="1791">
      <formula>$Z29="Informe 4"</formula>
    </cfRule>
    <cfRule type="expression" dxfId="1473" priority="1792">
      <formula>$Z29="Informe 3"</formula>
    </cfRule>
    <cfRule type="expression" dxfId="1472" priority="1793">
      <formula>$Z29="Informe 2"</formula>
    </cfRule>
    <cfRule type="expression" dxfId="1471" priority="1794">
      <formula>$Z29="Informe 1"</formula>
    </cfRule>
    <cfRule type="expression" dxfId="1470" priority="1795">
      <formula>$Z29="Gráfico 10"</formula>
    </cfRule>
    <cfRule type="expression" dxfId="1469" priority="1796">
      <formula>$Z29="Gráfico 25"</formula>
    </cfRule>
    <cfRule type="expression" dxfId="1468" priority="1797">
      <formula>$Z29="Gráfico 24"</formula>
    </cfRule>
    <cfRule type="expression" dxfId="1467" priority="1798">
      <formula>$Z29="Gráfico 23"</formula>
    </cfRule>
    <cfRule type="expression" dxfId="1466" priority="1799">
      <formula>$Z29="Gráfico 22"</formula>
    </cfRule>
    <cfRule type="expression" dxfId="1465" priority="1800">
      <formula>$Z29="Gráfico 21"</formula>
    </cfRule>
    <cfRule type="expression" dxfId="1464" priority="1801">
      <formula>$Z29="Gráfico 20"</formula>
    </cfRule>
    <cfRule type="expression" dxfId="1463" priority="1802">
      <formula>$Z29="Gráfico 18"</formula>
    </cfRule>
    <cfRule type="expression" dxfId="1462" priority="1803">
      <formula>$Z29="Gráfico 19"</formula>
    </cfRule>
    <cfRule type="expression" dxfId="1461" priority="1804">
      <formula>$Z29="Gráfico 17"</formula>
    </cfRule>
    <cfRule type="expression" dxfId="1460" priority="1805">
      <formula>$Z29="Gráfico 16"</formula>
    </cfRule>
    <cfRule type="expression" dxfId="1459" priority="1806">
      <formula>$Z29="Gráfico 15"</formula>
    </cfRule>
    <cfRule type="expression" dxfId="1458" priority="1807">
      <formula>$Z29="Gráfico 14"</formula>
    </cfRule>
    <cfRule type="expression" dxfId="1457" priority="1808">
      <formula>$Z29="Gráfico 12"</formula>
    </cfRule>
    <cfRule type="expression" dxfId="1456" priority="1809">
      <formula>$Z29="Gráfico 13"</formula>
    </cfRule>
    <cfRule type="expression" dxfId="1455" priority="1810">
      <formula>$Z29="Gráfico 11"</formula>
    </cfRule>
    <cfRule type="expression" dxfId="1454" priority="1811">
      <formula>$Z29="Gráfico 9"</formula>
    </cfRule>
    <cfRule type="expression" dxfId="1453" priority="1812">
      <formula>$Z29="Gráfico 8"</formula>
    </cfRule>
    <cfRule type="expression" dxfId="1452" priority="1813">
      <formula>$Z29="Gráfico 7"</formula>
    </cfRule>
    <cfRule type="expression" dxfId="1451" priority="1814">
      <formula>$Z29="Gráfico 6"</formula>
    </cfRule>
    <cfRule type="expression" dxfId="1450" priority="1815">
      <formula>$Z29="Gráfico 4"</formula>
    </cfRule>
    <cfRule type="expression" dxfId="1449" priority="1816">
      <formula>$Z29="Gráfico 3"</formula>
    </cfRule>
    <cfRule type="expression" dxfId="1448" priority="1817">
      <formula>$Z29="Gráfico 2"</formula>
    </cfRule>
    <cfRule type="expression" dxfId="1447" priority="1818">
      <formula>$Z29="Gráfico 1"</formula>
    </cfRule>
    <cfRule type="expression" dxfId="1446" priority="1819">
      <formula>$Z29="Gráfico 5"</formula>
    </cfRule>
  </conditionalFormatting>
  <conditionalFormatting sqref="V29:W31 Y29:Y31 AL29:AL31 Q29:S31">
    <cfRule type="expression" dxfId="1445" priority="1820">
      <formula>$Z29="Reporte 2"</formula>
    </cfRule>
    <cfRule type="expression" dxfId="1444" priority="1821">
      <formula>$Z29="Reporte 1"</formula>
    </cfRule>
    <cfRule type="expression" dxfId="1443" priority="1822">
      <formula>$Z29="Informe 10"</formula>
    </cfRule>
    <cfRule type="expression" dxfId="1442" priority="1823">
      <formula>$Z29="Informe 9"</formula>
    </cfRule>
    <cfRule type="expression" dxfId="1441" priority="1824">
      <formula>$Z29="Informe 8"</formula>
    </cfRule>
    <cfRule type="expression" dxfId="1440" priority="1825">
      <formula>$Z29="Informe 7"</formula>
    </cfRule>
    <cfRule type="expression" dxfId="1439" priority="1826">
      <formula>$Z29="Informe 6"</formula>
    </cfRule>
    <cfRule type="expression" dxfId="1438" priority="1827">
      <formula>$Z29="Informe 5"</formula>
    </cfRule>
    <cfRule type="expression" dxfId="1437" priority="1828">
      <formula>$Z29="Informe 4"</formula>
    </cfRule>
    <cfRule type="expression" dxfId="1436" priority="1829">
      <formula>$Z29="Informe 3"</formula>
    </cfRule>
    <cfRule type="expression" dxfId="1435" priority="1830">
      <formula>$Z29="Informe 2"</formula>
    </cfRule>
    <cfRule type="expression" dxfId="1434" priority="1831">
      <formula>$Z29="Informe 1"</formula>
    </cfRule>
    <cfRule type="expression" dxfId="1433" priority="1832">
      <formula>$Z29="Gráfico 10"</formula>
    </cfRule>
    <cfRule type="expression" dxfId="1432" priority="1833">
      <formula>$Z29="Gráfico 25"</formula>
    </cfRule>
    <cfRule type="expression" dxfId="1431" priority="1834">
      <formula>$Z29="Gráfico 24"</formula>
    </cfRule>
    <cfRule type="expression" dxfId="1430" priority="1835">
      <formula>$Z29="Gráfico 23"</formula>
    </cfRule>
    <cfRule type="expression" dxfId="1429" priority="1836">
      <formula>$Z29="Gráfico 22"</formula>
    </cfRule>
    <cfRule type="expression" dxfId="1428" priority="1837">
      <formula>$Z29="Gráfico 21"</formula>
    </cfRule>
    <cfRule type="expression" dxfId="1427" priority="1838">
      <formula>$Z29="Gráfico 20"</formula>
    </cfRule>
    <cfRule type="expression" dxfId="1426" priority="1839">
      <formula>$Z29="Gráfico 18"</formula>
    </cfRule>
    <cfRule type="expression" dxfId="1425" priority="1840">
      <formula>$Z29="Gráfico 19"</formula>
    </cfRule>
    <cfRule type="expression" dxfId="1424" priority="1841">
      <formula>$Z29="Gráfico 17"</formula>
    </cfRule>
    <cfRule type="expression" dxfId="1423" priority="1842">
      <formula>$Z29="Gráfico 16"</formula>
    </cfRule>
    <cfRule type="expression" dxfId="1422" priority="1843">
      <formula>$Z29="Gráfico 15"</formula>
    </cfRule>
    <cfRule type="expression" dxfId="1421" priority="1844">
      <formula>$Z29="Gráfico 14"</formula>
    </cfRule>
    <cfRule type="expression" dxfId="1420" priority="1845">
      <formula>$Z29="Gráfico 12"</formula>
    </cfRule>
    <cfRule type="expression" dxfId="1419" priority="1846">
      <formula>$Z29="Gráfico 13"</formula>
    </cfRule>
    <cfRule type="expression" dxfId="1418" priority="1847">
      <formula>$Z29="Gráfico 11"</formula>
    </cfRule>
    <cfRule type="expression" dxfId="1417" priority="1848">
      <formula>$Z29="Gráfico 9"</formula>
    </cfRule>
    <cfRule type="expression" dxfId="1416" priority="1849">
      <formula>$Z29="Gráfico 8"</formula>
    </cfRule>
    <cfRule type="expression" dxfId="1415" priority="1850">
      <formula>$Z29="Gráfico 7"</formula>
    </cfRule>
    <cfRule type="expression" dxfId="1414" priority="1851">
      <formula>$Z29="Gráfico 6"</formula>
    </cfRule>
    <cfRule type="expression" dxfId="1413" priority="1852">
      <formula>$Z29="Gráfico 4"</formula>
    </cfRule>
    <cfRule type="expression" dxfId="1412" priority="1853">
      <formula>$Z29="Gráfico 3"</formula>
    </cfRule>
    <cfRule type="expression" dxfId="1411" priority="1854">
      <formula>$Z29="Gráfico 2"</formula>
    </cfRule>
    <cfRule type="expression" dxfId="1410" priority="1855">
      <formula>$Z29="Gráfico 1"</formula>
    </cfRule>
    <cfRule type="expression" dxfId="1409" priority="1856">
      <formula>$Z29="Gráfico 5"</formula>
    </cfRule>
  </conditionalFormatting>
  <conditionalFormatting sqref="N4:N31">
    <cfRule type="expression" dxfId="1371" priority="1931">
      <formula>$Z4="Reporte 2"</formula>
    </cfRule>
    <cfRule type="expression" dxfId="1370" priority="1932">
      <formula>$Z4="Reporte 1"</formula>
    </cfRule>
    <cfRule type="expression" dxfId="1369" priority="1933">
      <formula>$Z4="Informe 10"</formula>
    </cfRule>
    <cfRule type="expression" dxfId="1368" priority="1934">
      <formula>$Z4="Informe 9"</formula>
    </cfRule>
    <cfRule type="expression" dxfId="1367" priority="1935">
      <formula>$Z4="Informe 8"</formula>
    </cfRule>
    <cfRule type="expression" dxfId="1366" priority="1936">
      <formula>$Z4="Informe 7"</formula>
    </cfRule>
    <cfRule type="expression" dxfId="1365" priority="1937">
      <formula>$Z4="Informe 6"</formula>
    </cfRule>
    <cfRule type="expression" dxfId="1364" priority="1938">
      <formula>$Z4="Informe 5"</formula>
    </cfRule>
    <cfRule type="expression" dxfId="1363" priority="1939">
      <formula>$Z4="Informe 4"</formula>
    </cfRule>
    <cfRule type="expression" dxfId="1362" priority="1940">
      <formula>$Z4="Informe 3"</formula>
    </cfRule>
    <cfRule type="expression" dxfId="1361" priority="1941">
      <formula>$Z4="Informe 2"</formula>
    </cfRule>
    <cfRule type="expression" dxfId="1360" priority="1942">
      <formula>$Z4="Informe 1"</formula>
    </cfRule>
    <cfRule type="expression" dxfId="1359" priority="1943">
      <formula>$Z4="Gráfico 10"</formula>
    </cfRule>
    <cfRule type="expression" dxfId="1358" priority="1944">
      <formula>$Z4="Gráfico 25"</formula>
    </cfRule>
    <cfRule type="expression" dxfId="1357" priority="1945">
      <formula>$Z4="Gráfico 24"</formula>
    </cfRule>
    <cfRule type="expression" dxfId="1356" priority="1946">
      <formula>$Z4="Gráfico 23"</formula>
    </cfRule>
    <cfRule type="expression" dxfId="1355" priority="1947">
      <formula>$Z4="Gráfico 22"</formula>
    </cfRule>
    <cfRule type="expression" dxfId="1354" priority="1948">
      <formula>$Z4="Gráfico 21"</formula>
    </cfRule>
    <cfRule type="expression" dxfId="1353" priority="1949">
      <formula>$Z4="Gráfico 20"</formula>
    </cfRule>
    <cfRule type="expression" dxfId="1352" priority="1950">
      <formula>$Z4="Gráfico 18"</formula>
    </cfRule>
    <cfRule type="expression" dxfId="1351" priority="1951">
      <formula>$Z4="Gráfico 19"</formula>
    </cfRule>
    <cfRule type="expression" dxfId="1350" priority="1952">
      <formula>$Z4="Gráfico 17"</formula>
    </cfRule>
    <cfRule type="expression" dxfId="1349" priority="1953">
      <formula>$Z4="Gráfico 16"</formula>
    </cfRule>
    <cfRule type="expression" dxfId="1348" priority="1954">
      <formula>$Z4="Gráfico 15"</formula>
    </cfRule>
    <cfRule type="expression" dxfId="1347" priority="1955">
      <formula>$Z4="Gráfico 14"</formula>
    </cfRule>
    <cfRule type="expression" dxfId="1346" priority="1956">
      <formula>$Z4="Gráfico 12"</formula>
    </cfRule>
    <cfRule type="expression" dxfId="1345" priority="1957">
      <formula>$Z4="Gráfico 13"</formula>
    </cfRule>
    <cfRule type="expression" dxfId="1344" priority="1958">
      <formula>$Z4="Gráfico 11"</formula>
    </cfRule>
    <cfRule type="expression" dxfId="1343" priority="1959">
      <formula>$Z4="Gráfico 9"</formula>
    </cfRule>
    <cfRule type="expression" dxfId="1342" priority="1960">
      <formula>$Z4="Gráfico 8"</formula>
    </cfRule>
    <cfRule type="expression" dxfId="1341" priority="1961">
      <formula>$Z4="Gráfico 7"</formula>
    </cfRule>
    <cfRule type="expression" dxfId="1340" priority="1962">
      <formula>$Z4="Gráfico 6"</formula>
    </cfRule>
    <cfRule type="expression" dxfId="1339" priority="1963">
      <formula>$Z4="Gráfico 4"</formula>
    </cfRule>
    <cfRule type="expression" dxfId="1338" priority="1964">
      <formula>$Z4="Gráfico 3"</formula>
    </cfRule>
    <cfRule type="expression" dxfId="1337" priority="1965">
      <formula>$Z4="Gráfico 2"</formula>
    </cfRule>
    <cfRule type="expression" dxfId="1336" priority="1966">
      <formula>$Z4="Gráfico 1"</formula>
    </cfRule>
    <cfRule type="expression" dxfId="1335" priority="1967">
      <formula>$Z4="Gráfico 5"</formula>
    </cfRule>
  </conditionalFormatting>
  <conditionalFormatting sqref="K29:K31">
    <cfRule type="expression" dxfId="1334" priority="1745">
      <formula>+LEFT(D29,2)="GR"</formula>
    </cfRule>
  </conditionalFormatting>
  <conditionalFormatting sqref="L29:L31">
    <cfRule type="expression" dxfId="1333" priority="1744">
      <formula>+LEFT(D29,2)="GR"</formula>
    </cfRule>
  </conditionalFormatting>
  <conditionalFormatting sqref="P29:P31">
    <cfRule type="expression" dxfId="1332" priority="1707">
      <formula>$Z29="Reporte 2"</formula>
    </cfRule>
    <cfRule type="expression" dxfId="1331" priority="1708">
      <formula>$Z29="Reporte 1"</formula>
    </cfRule>
    <cfRule type="expression" dxfId="1330" priority="1709">
      <formula>$Z29="Informe 10"</formula>
    </cfRule>
    <cfRule type="expression" dxfId="1329" priority="1710">
      <formula>$Z29="Informe 9"</formula>
    </cfRule>
    <cfRule type="expression" dxfId="1328" priority="1711">
      <formula>$Z29="Informe 8"</formula>
    </cfRule>
    <cfRule type="expression" dxfId="1327" priority="1712">
      <formula>$Z29="Informe 7"</formula>
    </cfRule>
    <cfRule type="expression" dxfId="1326" priority="1713">
      <formula>$Z29="Informe 6"</formula>
    </cfRule>
    <cfRule type="expression" dxfId="1325" priority="1714">
      <formula>$Z29="Informe 5"</formula>
    </cfRule>
    <cfRule type="expression" dxfId="1324" priority="1715">
      <formula>$Z29="Informe 4"</formula>
    </cfRule>
    <cfRule type="expression" dxfId="1323" priority="1716">
      <formula>$Z29="Informe 3"</formula>
    </cfRule>
    <cfRule type="expression" dxfId="1322" priority="1717">
      <formula>$Z29="Informe 2"</formula>
    </cfRule>
    <cfRule type="expression" dxfId="1321" priority="1718">
      <formula>$Z29="Informe 1"</formula>
    </cfRule>
    <cfRule type="expression" dxfId="1320" priority="1719">
      <formula>$Z29="Gráfico 10"</formula>
    </cfRule>
    <cfRule type="expression" dxfId="1319" priority="1720">
      <formula>$Z29="Gráfico 25"</formula>
    </cfRule>
    <cfRule type="expression" dxfId="1318" priority="1721">
      <formula>$Z29="Gráfico 24"</formula>
    </cfRule>
    <cfRule type="expression" dxfId="1317" priority="1722">
      <formula>$Z29="Gráfico 23"</formula>
    </cfRule>
    <cfRule type="expression" dxfId="1316" priority="1723">
      <formula>$Z29="Gráfico 22"</formula>
    </cfRule>
    <cfRule type="expression" dxfId="1315" priority="1724">
      <formula>$Z29="Gráfico 21"</formula>
    </cfRule>
    <cfRule type="expression" dxfId="1314" priority="1725">
      <formula>$Z29="Gráfico 20"</formula>
    </cfRule>
    <cfRule type="expression" dxfId="1313" priority="1726">
      <formula>$Z29="Gráfico 18"</formula>
    </cfRule>
    <cfRule type="expression" dxfId="1312" priority="1727">
      <formula>$Z29="Gráfico 19"</formula>
    </cfRule>
    <cfRule type="expression" dxfId="1311" priority="1728">
      <formula>$Z29="Gráfico 17"</formula>
    </cfRule>
    <cfRule type="expression" dxfId="1310" priority="1729">
      <formula>$Z29="Gráfico 16"</formula>
    </cfRule>
    <cfRule type="expression" dxfId="1309" priority="1730">
      <formula>$Z29="Gráfico 15"</formula>
    </cfRule>
    <cfRule type="expression" dxfId="1308" priority="1731">
      <formula>$Z29="Gráfico 14"</formula>
    </cfRule>
    <cfRule type="expression" dxfId="1307" priority="1732">
      <formula>$Z29="Gráfico 12"</formula>
    </cfRule>
    <cfRule type="expression" dxfId="1306" priority="1733">
      <formula>$Z29="Gráfico 13"</formula>
    </cfRule>
    <cfRule type="expression" dxfId="1305" priority="1734">
      <formula>$Z29="Gráfico 11"</formula>
    </cfRule>
    <cfRule type="expression" dxfId="1304" priority="1735">
      <formula>$Z29="Gráfico 9"</formula>
    </cfRule>
    <cfRule type="expression" dxfId="1303" priority="1736">
      <formula>$Z29="Gráfico 8"</formula>
    </cfRule>
    <cfRule type="expression" dxfId="1302" priority="1737">
      <formula>$Z29="Gráfico 7"</formula>
    </cfRule>
    <cfRule type="expression" dxfId="1301" priority="1738">
      <formula>$Z29="Gráfico 6"</formula>
    </cfRule>
    <cfRule type="expression" dxfId="1300" priority="1739">
      <formula>$Z29="Gráfico 4"</formula>
    </cfRule>
    <cfRule type="expression" dxfId="1299" priority="1740">
      <formula>$Z29="Gráfico 3"</formula>
    </cfRule>
    <cfRule type="expression" dxfId="1298" priority="1741">
      <formula>$Z29="Gráfico 2"</formula>
    </cfRule>
    <cfRule type="expression" dxfId="1297" priority="1742">
      <formula>$Z29="Gráfico 1"</formula>
    </cfRule>
    <cfRule type="expression" dxfId="1296" priority="1743">
      <formula>$Z29="Gráfico 5"</formula>
    </cfRule>
  </conditionalFormatting>
  <conditionalFormatting sqref="O29">
    <cfRule type="expression" dxfId="1295" priority="1337">
      <formula>$Z29="Reporte 2"</formula>
    </cfRule>
    <cfRule type="expression" dxfId="1294" priority="1338">
      <formula>$Z29="Reporte 1"</formula>
    </cfRule>
    <cfRule type="expression" dxfId="1293" priority="1339">
      <formula>$Z29="Informe 10"</formula>
    </cfRule>
    <cfRule type="expression" dxfId="1292" priority="1340">
      <formula>$Z29="Informe 9"</formula>
    </cfRule>
    <cfRule type="expression" dxfId="1291" priority="1341">
      <formula>$Z29="Informe 8"</formula>
    </cfRule>
    <cfRule type="expression" dxfId="1290" priority="1342">
      <formula>$Z29="Informe 7"</formula>
    </cfRule>
    <cfRule type="expression" dxfId="1289" priority="1343">
      <formula>$Z29="Informe 6"</formula>
    </cfRule>
    <cfRule type="expression" dxfId="1288" priority="1344">
      <formula>$Z29="Informe 5"</formula>
    </cfRule>
    <cfRule type="expression" dxfId="1287" priority="1345">
      <formula>$Z29="Informe 4"</formula>
    </cfRule>
    <cfRule type="expression" dxfId="1286" priority="1346">
      <formula>$Z29="Informe 3"</formula>
    </cfRule>
    <cfRule type="expression" dxfId="1285" priority="1347">
      <formula>$Z29="Informe 2"</formula>
    </cfRule>
    <cfRule type="expression" dxfId="1284" priority="1348">
      <formula>$Z29="Informe 1"</formula>
    </cfRule>
    <cfRule type="expression" dxfId="1283" priority="1349">
      <formula>$Z29="Gráfico 10"</formula>
    </cfRule>
    <cfRule type="expression" dxfId="1282" priority="1350">
      <formula>$Z29="Gráfico 25"</formula>
    </cfRule>
    <cfRule type="expression" dxfId="1281" priority="1351">
      <formula>$Z29="Gráfico 24"</formula>
    </cfRule>
    <cfRule type="expression" dxfId="1280" priority="1352">
      <formula>$Z29="Gráfico 23"</formula>
    </cfRule>
    <cfRule type="expression" dxfId="1279" priority="1353">
      <formula>$Z29="Gráfico 22"</formula>
    </cfRule>
    <cfRule type="expression" dxfId="1278" priority="1354">
      <formula>$Z29="Gráfico 21"</formula>
    </cfRule>
    <cfRule type="expression" dxfId="1277" priority="1355">
      <formula>$Z29="Gráfico 20"</formula>
    </cfRule>
    <cfRule type="expression" dxfId="1276" priority="1356">
      <formula>$Z29="Gráfico 18"</formula>
    </cfRule>
    <cfRule type="expression" dxfId="1275" priority="1357">
      <formula>$Z29="Gráfico 19"</formula>
    </cfRule>
    <cfRule type="expression" dxfId="1274" priority="1358">
      <formula>$Z29="Gráfico 17"</formula>
    </cfRule>
    <cfRule type="expression" dxfId="1273" priority="1359">
      <formula>$Z29="Gráfico 16"</formula>
    </cfRule>
    <cfRule type="expression" dxfId="1272" priority="1360">
      <formula>$Z29="Gráfico 15"</formula>
    </cfRule>
    <cfRule type="expression" dxfId="1271" priority="1361">
      <formula>$Z29="Gráfico 14"</formula>
    </cfRule>
    <cfRule type="expression" dxfId="1270" priority="1362">
      <formula>$Z29="Gráfico 12"</formula>
    </cfRule>
    <cfRule type="expression" dxfId="1269" priority="1363">
      <formula>$Z29="Gráfico 13"</formula>
    </cfRule>
    <cfRule type="expression" dxfId="1268" priority="1364">
      <formula>$Z29="Gráfico 11"</formula>
    </cfRule>
    <cfRule type="expression" dxfId="1267" priority="1365">
      <formula>$Z29="Gráfico 9"</formula>
    </cfRule>
    <cfRule type="expression" dxfId="1266" priority="1366">
      <formula>$Z29="Gráfico 8"</formula>
    </cfRule>
    <cfRule type="expression" dxfId="1265" priority="1367">
      <formula>$Z29="Gráfico 7"</formula>
    </cfRule>
    <cfRule type="expression" dxfId="1264" priority="1368">
      <formula>$Z29="Gráfico 6"</formula>
    </cfRule>
    <cfRule type="expression" dxfId="1263" priority="1369">
      <formula>$Z29="Gráfico 4"</formula>
    </cfRule>
    <cfRule type="expression" dxfId="1262" priority="1370">
      <formula>$Z29="Gráfico 3"</formula>
    </cfRule>
    <cfRule type="expression" dxfId="1261" priority="1371">
      <formula>$Z29="Gráfico 2"</formula>
    </cfRule>
    <cfRule type="expression" dxfId="1260" priority="1372">
      <formula>$Z29="Gráfico 1"</formula>
    </cfRule>
    <cfRule type="expression" dxfId="1259" priority="1373">
      <formula>$Z29="Gráfico 5"</formula>
    </cfRule>
  </conditionalFormatting>
  <conditionalFormatting sqref="V32:W32 Y32 AL32 Q32:S32">
    <cfRule type="expression" dxfId="1258" priority="1263">
      <formula>$Z32="Reporte 2"</formula>
    </cfRule>
    <cfRule type="expression" dxfId="1257" priority="1264">
      <formula>$Z32="Reporte 1"</formula>
    </cfRule>
    <cfRule type="expression" dxfId="1256" priority="1265">
      <formula>$Z32="Informe 10"</formula>
    </cfRule>
    <cfRule type="expression" dxfId="1255" priority="1266">
      <formula>$Z32="Informe 9"</formula>
    </cfRule>
    <cfRule type="expression" dxfId="1254" priority="1267">
      <formula>$Z32="Informe 8"</formula>
    </cfRule>
    <cfRule type="expression" dxfId="1253" priority="1268">
      <formula>$Z32="Informe 7"</formula>
    </cfRule>
    <cfRule type="expression" dxfId="1252" priority="1269">
      <formula>$Z32="Informe 6"</formula>
    </cfRule>
    <cfRule type="expression" dxfId="1251" priority="1270">
      <formula>$Z32="Informe 5"</formula>
    </cfRule>
    <cfRule type="expression" dxfId="1250" priority="1271">
      <formula>$Z32="Informe 4"</formula>
    </cfRule>
    <cfRule type="expression" dxfId="1249" priority="1272">
      <formula>$Z32="Informe 3"</formula>
    </cfRule>
    <cfRule type="expression" dxfId="1248" priority="1273">
      <formula>$Z32="Informe 2"</formula>
    </cfRule>
    <cfRule type="expression" dxfId="1247" priority="1274">
      <formula>$Z32="Informe 1"</formula>
    </cfRule>
    <cfRule type="expression" dxfId="1246" priority="1275">
      <formula>$Z32="Gráfico 10"</formula>
    </cfRule>
    <cfRule type="expression" dxfId="1245" priority="1276">
      <formula>$Z32="Gráfico 25"</formula>
    </cfRule>
    <cfRule type="expression" dxfId="1244" priority="1277">
      <formula>$Z32="Gráfico 24"</formula>
    </cfRule>
    <cfRule type="expression" dxfId="1243" priority="1278">
      <formula>$Z32="Gráfico 23"</formula>
    </cfRule>
    <cfRule type="expression" dxfId="1242" priority="1279">
      <formula>$Z32="Gráfico 22"</formula>
    </cfRule>
    <cfRule type="expression" dxfId="1241" priority="1280">
      <formula>$Z32="Gráfico 21"</formula>
    </cfRule>
    <cfRule type="expression" dxfId="1240" priority="1281">
      <formula>$Z32="Gráfico 20"</formula>
    </cfRule>
    <cfRule type="expression" dxfId="1239" priority="1282">
      <formula>$Z32="Gráfico 18"</formula>
    </cfRule>
    <cfRule type="expression" dxfId="1238" priority="1283">
      <formula>$Z32="Gráfico 19"</formula>
    </cfRule>
    <cfRule type="expression" dxfId="1237" priority="1284">
      <formula>$Z32="Gráfico 17"</formula>
    </cfRule>
    <cfRule type="expression" dxfId="1236" priority="1285">
      <formula>$Z32="Gráfico 16"</formula>
    </cfRule>
    <cfRule type="expression" dxfId="1235" priority="1286">
      <formula>$Z32="Gráfico 15"</formula>
    </cfRule>
    <cfRule type="expression" dxfId="1234" priority="1287">
      <formula>$Z32="Gráfico 14"</formula>
    </cfRule>
    <cfRule type="expression" dxfId="1233" priority="1288">
      <formula>$Z32="Gráfico 12"</formula>
    </cfRule>
    <cfRule type="expression" dxfId="1232" priority="1289">
      <formula>$Z32="Gráfico 13"</formula>
    </cfRule>
    <cfRule type="expression" dxfId="1231" priority="1290">
      <formula>$Z32="Gráfico 11"</formula>
    </cfRule>
    <cfRule type="expression" dxfId="1230" priority="1291">
      <formula>$Z32="Gráfico 9"</formula>
    </cfRule>
    <cfRule type="expression" dxfId="1229" priority="1292">
      <formula>$Z32="Gráfico 8"</formula>
    </cfRule>
    <cfRule type="expression" dxfId="1228" priority="1293">
      <formula>$Z32="Gráfico 7"</formula>
    </cfRule>
    <cfRule type="expression" dxfId="1227" priority="1294">
      <formula>$Z32="Gráfico 6"</formula>
    </cfRule>
    <cfRule type="expression" dxfId="1226" priority="1295">
      <formula>$Z32="Gráfico 4"</formula>
    </cfRule>
    <cfRule type="expression" dxfId="1225" priority="1296">
      <formula>$Z32="Gráfico 3"</formula>
    </cfRule>
    <cfRule type="expression" dxfId="1224" priority="1297">
      <formula>$Z32="Gráfico 2"</formula>
    </cfRule>
    <cfRule type="expression" dxfId="1223" priority="1298">
      <formula>$Z32="Gráfico 1"</formula>
    </cfRule>
    <cfRule type="expression" dxfId="1222" priority="1299">
      <formula>$Z32="Gráfico 5"</formula>
    </cfRule>
  </conditionalFormatting>
  <conditionalFormatting sqref="O31">
    <cfRule type="expression" dxfId="1221" priority="1411">
      <formula>$Z31="Reporte 2"</formula>
    </cfRule>
    <cfRule type="expression" dxfId="1220" priority="1412">
      <formula>$Z31="Reporte 1"</formula>
    </cfRule>
    <cfRule type="expression" dxfId="1219" priority="1413">
      <formula>$Z31="Informe 10"</formula>
    </cfRule>
    <cfRule type="expression" dxfId="1218" priority="1414">
      <formula>$Z31="Informe 9"</formula>
    </cfRule>
    <cfRule type="expression" dxfId="1217" priority="1415">
      <formula>$Z31="Informe 8"</formula>
    </cfRule>
    <cfRule type="expression" dxfId="1216" priority="1416">
      <formula>$Z31="Informe 7"</formula>
    </cfRule>
    <cfRule type="expression" dxfId="1215" priority="1417">
      <formula>$Z31="Informe 6"</formula>
    </cfRule>
    <cfRule type="expression" dxfId="1214" priority="1418">
      <formula>$Z31="Informe 5"</formula>
    </cfRule>
    <cfRule type="expression" dxfId="1213" priority="1419">
      <formula>$Z31="Informe 4"</formula>
    </cfRule>
    <cfRule type="expression" dxfId="1212" priority="1420">
      <formula>$Z31="Informe 3"</formula>
    </cfRule>
    <cfRule type="expression" dxfId="1211" priority="1421">
      <formula>$Z31="Informe 2"</formula>
    </cfRule>
    <cfRule type="expression" dxfId="1210" priority="1422">
      <formula>$Z31="Informe 1"</formula>
    </cfRule>
    <cfRule type="expression" dxfId="1209" priority="1423">
      <formula>$Z31="Gráfico 10"</formula>
    </cfRule>
    <cfRule type="expression" dxfId="1208" priority="1424">
      <formula>$Z31="Gráfico 25"</formula>
    </cfRule>
    <cfRule type="expression" dxfId="1207" priority="1425">
      <formula>$Z31="Gráfico 24"</formula>
    </cfRule>
    <cfRule type="expression" dxfId="1206" priority="1426">
      <formula>$Z31="Gráfico 23"</formula>
    </cfRule>
    <cfRule type="expression" dxfId="1205" priority="1427">
      <formula>$Z31="Gráfico 22"</formula>
    </cfRule>
    <cfRule type="expression" dxfId="1204" priority="1428">
      <formula>$Z31="Gráfico 21"</formula>
    </cfRule>
    <cfRule type="expression" dxfId="1203" priority="1429">
      <formula>$Z31="Gráfico 20"</formula>
    </cfRule>
    <cfRule type="expression" dxfId="1202" priority="1430">
      <formula>$Z31="Gráfico 18"</formula>
    </cfRule>
    <cfRule type="expression" dxfId="1201" priority="1431">
      <formula>$Z31="Gráfico 19"</formula>
    </cfRule>
    <cfRule type="expression" dxfId="1200" priority="1432">
      <formula>$Z31="Gráfico 17"</formula>
    </cfRule>
    <cfRule type="expression" dxfId="1199" priority="1433">
      <formula>$Z31="Gráfico 16"</formula>
    </cfRule>
    <cfRule type="expression" dxfId="1198" priority="1434">
      <formula>$Z31="Gráfico 15"</formula>
    </cfRule>
    <cfRule type="expression" dxfId="1197" priority="1435">
      <formula>$Z31="Gráfico 14"</formula>
    </cfRule>
    <cfRule type="expression" dxfId="1196" priority="1436">
      <formula>$Z31="Gráfico 12"</formula>
    </cfRule>
    <cfRule type="expression" dxfId="1195" priority="1437">
      <formula>$Z31="Gráfico 13"</formula>
    </cfRule>
    <cfRule type="expression" dxfId="1194" priority="1438">
      <formula>$Z31="Gráfico 11"</formula>
    </cfRule>
    <cfRule type="expression" dxfId="1193" priority="1439">
      <formula>$Z31="Gráfico 9"</formula>
    </cfRule>
    <cfRule type="expression" dxfId="1192" priority="1440">
      <formula>$Z31="Gráfico 8"</formula>
    </cfRule>
    <cfRule type="expression" dxfId="1191" priority="1441">
      <formula>$Z31="Gráfico 7"</formula>
    </cfRule>
    <cfRule type="expression" dxfId="1190" priority="1442">
      <formula>$Z31="Gráfico 6"</formula>
    </cfRule>
    <cfRule type="expression" dxfId="1189" priority="1443">
      <formula>$Z31="Gráfico 4"</formula>
    </cfRule>
    <cfRule type="expression" dxfId="1188" priority="1444">
      <formula>$Z31="Gráfico 3"</formula>
    </cfRule>
    <cfRule type="expression" dxfId="1187" priority="1445">
      <formula>$Z31="Gráfico 2"</formula>
    </cfRule>
    <cfRule type="expression" dxfId="1186" priority="1446">
      <formula>$Z31="Gráfico 1"</formula>
    </cfRule>
    <cfRule type="expression" dxfId="1185" priority="1447">
      <formula>$Z31="Gráfico 5"</formula>
    </cfRule>
  </conditionalFormatting>
  <conditionalFormatting sqref="O30">
    <cfRule type="expression" dxfId="1184" priority="1374">
      <formula>$Z30="Reporte 2"</formula>
    </cfRule>
    <cfRule type="expression" dxfId="1183" priority="1375">
      <formula>$Z30="Reporte 1"</formula>
    </cfRule>
    <cfRule type="expression" dxfId="1182" priority="1376">
      <formula>$Z30="Informe 10"</formula>
    </cfRule>
    <cfRule type="expression" dxfId="1181" priority="1377">
      <formula>$Z30="Informe 9"</formula>
    </cfRule>
    <cfRule type="expression" dxfId="1180" priority="1378">
      <formula>$Z30="Informe 8"</formula>
    </cfRule>
    <cfRule type="expression" dxfId="1179" priority="1379">
      <formula>$Z30="Informe 7"</formula>
    </cfRule>
    <cfRule type="expression" dxfId="1178" priority="1380">
      <formula>$Z30="Informe 6"</formula>
    </cfRule>
    <cfRule type="expression" dxfId="1177" priority="1381">
      <formula>$Z30="Informe 5"</formula>
    </cfRule>
    <cfRule type="expression" dxfId="1176" priority="1382">
      <formula>$Z30="Informe 4"</formula>
    </cfRule>
    <cfRule type="expression" dxfId="1175" priority="1383">
      <formula>$Z30="Informe 3"</formula>
    </cfRule>
    <cfRule type="expression" dxfId="1174" priority="1384">
      <formula>$Z30="Informe 2"</formula>
    </cfRule>
    <cfRule type="expression" dxfId="1173" priority="1385">
      <formula>$Z30="Informe 1"</formula>
    </cfRule>
    <cfRule type="expression" dxfId="1172" priority="1386">
      <formula>$Z30="Gráfico 10"</formula>
    </cfRule>
    <cfRule type="expression" dxfId="1171" priority="1387">
      <formula>$Z30="Gráfico 25"</formula>
    </cfRule>
    <cfRule type="expression" dxfId="1170" priority="1388">
      <formula>$Z30="Gráfico 24"</formula>
    </cfRule>
    <cfRule type="expression" dxfId="1169" priority="1389">
      <formula>$Z30="Gráfico 23"</formula>
    </cfRule>
    <cfRule type="expression" dxfId="1168" priority="1390">
      <formula>$Z30="Gráfico 22"</formula>
    </cfRule>
    <cfRule type="expression" dxfId="1167" priority="1391">
      <formula>$Z30="Gráfico 21"</formula>
    </cfRule>
    <cfRule type="expression" dxfId="1166" priority="1392">
      <formula>$Z30="Gráfico 20"</formula>
    </cfRule>
    <cfRule type="expression" dxfId="1165" priority="1393">
      <formula>$Z30="Gráfico 18"</formula>
    </cfRule>
    <cfRule type="expression" dxfId="1164" priority="1394">
      <formula>$Z30="Gráfico 19"</formula>
    </cfRule>
    <cfRule type="expression" dxfId="1163" priority="1395">
      <formula>$Z30="Gráfico 17"</formula>
    </cfRule>
    <cfRule type="expression" dxfId="1162" priority="1396">
      <formula>$Z30="Gráfico 16"</formula>
    </cfRule>
    <cfRule type="expression" dxfId="1161" priority="1397">
      <formula>$Z30="Gráfico 15"</formula>
    </cfRule>
    <cfRule type="expression" dxfId="1160" priority="1398">
      <formula>$Z30="Gráfico 14"</formula>
    </cfRule>
    <cfRule type="expression" dxfId="1159" priority="1399">
      <formula>$Z30="Gráfico 12"</formula>
    </cfRule>
    <cfRule type="expression" dxfId="1158" priority="1400">
      <formula>$Z30="Gráfico 13"</formula>
    </cfRule>
    <cfRule type="expression" dxfId="1157" priority="1401">
      <formula>$Z30="Gráfico 11"</formula>
    </cfRule>
    <cfRule type="expression" dxfId="1156" priority="1402">
      <formula>$Z30="Gráfico 9"</formula>
    </cfRule>
    <cfRule type="expression" dxfId="1155" priority="1403">
      <formula>$Z30="Gráfico 8"</formula>
    </cfRule>
    <cfRule type="expression" dxfId="1154" priority="1404">
      <formula>$Z30="Gráfico 7"</formula>
    </cfRule>
    <cfRule type="expression" dxfId="1153" priority="1405">
      <formula>$Z30="Gráfico 6"</formula>
    </cfRule>
    <cfRule type="expression" dxfId="1152" priority="1406">
      <formula>$Z30="Gráfico 4"</formula>
    </cfRule>
    <cfRule type="expression" dxfId="1151" priority="1407">
      <formula>$Z30="Gráfico 3"</formula>
    </cfRule>
    <cfRule type="expression" dxfId="1150" priority="1408">
      <formula>$Z30="Gráfico 2"</formula>
    </cfRule>
    <cfRule type="expression" dxfId="1149" priority="1409">
      <formula>$Z30="Gráfico 1"</formula>
    </cfRule>
    <cfRule type="expression" dxfId="1148" priority="1410">
      <formula>$Z30="Gráfico 5"</formula>
    </cfRule>
  </conditionalFormatting>
  <conditionalFormatting sqref="N32">
    <cfRule type="expression" dxfId="1147" priority="1300">
      <formula>$Z32="Reporte 2"</formula>
    </cfRule>
    <cfRule type="expression" dxfId="1146" priority="1301">
      <formula>$Z32="Reporte 1"</formula>
    </cfRule>
    <cfRule type="expression" dxfId="1145" priority="1302">
      <formula>$Z32="Informe 10"</formula>
    </cfRule>
    <cfRule type="expression" dxfId="1144" priority="1303">
      <formula>$Z32="Informe 9"</formula>
    </cfRule>
    <cfRule type="expression" dxfId="1143" priority="1304">
      <formula>$Z32="Informe 8"</formula>
    </cfRule>
    <cfRule type="expression" dxfId="1142" priority="1305">
      <formula>$Z32="Informe 7"</formula>
    </cfRule>
    <cfRule type="expression" dxfId="1141" priority="1306">
      <formula>$Z32="Informe 6"</formula>
    </cfRule>
    <cfRule type="expression" dxfId="1140" priority="1307">
      <formula>$Z32="Informe 5"</formula>
    </cfRule>
    <cfRule type="expression" dxfId="1139" priority="1308">
      <formula>$Z32="Informe 4"</formula>
    </cfRule>
    <cfRule type="expression" dxfId="1138" priority="1309">
      <formula>$Z32="Informe 3"</formula>
    </cfRule>
    <cfRule type="expression" dxfId="1137" priority="1310">
      <formula>$Z32="Informe 2"</formula>
    </cfRule>
    <cfRule type="expression" dxfId="1136" priority="1311">
      <formula>$Z32="Informe 1"</formula>
    </cfRule>
    <cfRule type="expression" dxfId="1135" priority="1312">
      <formula>$Z32="Gráfico 10"</formula>
    </cfRule>
    <cfRule type="expression" dxfId="1134" priority="1313">
      <formula>$Z32="Gráfico 25"</formula>
    </cfRule>
    <cfRule type="expression" dxfId="1133" priority="1314">
      <formula>$Z32="Gráfico 24"</formula>
    </cfRule>
    <cfRule type="expression" dxfId="1132" priority="1315">
      <formula>$Z32="Gráfico 23"</formula>
    </cfRule>
    <cfRule type="expression" dxfId="1131" priority="1316">
      <formula>$Z32="Gráfico 22"</formula>
    </cfRule>
    <cfRule type="expression" dxfId="1130" priority="1317">
      <formula>$Z32="Gráfico 21"</formula>
    </cfRule>
    <cfRule type="expression" dxfId="1129" priority="1318">
      <formula>$Z32="Gráfico 20"</formula>
    </cfRule>
    <cfRule type="expression" dxfId="1128" priority="1319">
      <formula>$Z32="Gráfico 18"</formula>
    </cfRule>
    <cfRule type="expression" dxfId="1127" priority="1320">
      <formula>$Z32="Gráfico 19"</formula>
    </cfRule>
    <cfRule type="expression" dxfId="1126" priority="1321">
      <formula>$Z32="Gráfico 17"</formula>
    </cfRule>
    <cfRule type="expression" dxfId="1125" priority="1322">
      <formula>$Z32="Gráfico 16"</formula>
    </cfRule>
    <cfRule type="expression" dxfId="1124" priority="1323">
      <formula>$Z32="Gráfico 15"</formula>
    </cfRule>
    <cfRule type="expression" dxfId="1123" priority="1324">
      <formula>$Z32="Gráfico 14"</formula>
    </cfRule>
    <cfRule type="expression" dxfId="1122" priority="1325">
      <formula>$Z32="Gráfico 12"</formula>
    </cfRule>
    <cfRule type="expression" dxfId="1121" priority="1326">
      <formula>$Z32="Gráfico 13"</formula>
    </cfRule>
    <cfRule type="expression" dxfId="1120" priority="1327">
      <formula>$Z32="Gráfico 11"</formula>
    </cfRule>
    <cfRule type="expression" dxfId="1119" priority="1328">
      <formula>$Z32="Gráfico 9"</formula>
    </cfRule>
    <cfRule type="expression" dxfId="1118" priority="1329">
      <formula>$Z32="Gráfico 8"</formula>
    </cfRule>
    <cfRule type="expression" dxfId="1117" priority="1330">
      <formula>$Z32="Gráfico 7"</formula>
    </cfRule>
    <cfRule type="expression" dxfId="1116" priority="1331">
      <formula>$Z32="Gráfico 6"</formula>
    </cfRule>
    <cfRule type="expression" dxfId="1115" priority="1332">
      <formula>$Z32="Gráfico 4"</formula>
    </cfRule>
    <cfRule type="expression" dxfId="1114" priority="1333">
      <formula>$Z32="Gráfico 3"</formula>
    </cfRule>
    <cfRule type="expression" dxfId="1113" priority="1334">
      <formula>$Z32="Gráfico 2"</formula>
    </cfRule>
    <cfRule type="expression" dxfId="1112" priority="1335">
      <formula>$Z32="Gráfico 1"</formula>
    </cfRule>
    <cfRule type="expression" dxfId="1111" priority="1336">
      <formula>$Z32="Gráfico 5"</formula>
    </cfRule>
  </conditionalFormatting>
  <conditionalFormatting sqref="T32">
    <cfRule type="expression" dxfId="1073" priority="1226">
      <formula>$Z32="Reporte 2"</formula>
    </cfRule>
    <cfRule type="expression" dxfId="1072" priority="1227">
      <formula>$Z32="Reporte 1"</formula>
    </cfRule>
    <cfRule type="expression" dxfId="1071" priority="1228">
      <formula>$Z32="Informe 10"</formula>
    </cfRule>
    <cfRule type="expression" dxfId="1070" priority="1229">
      <formula>$Z32="Informe 9"</formula>
    </cfRule>
    <cfRule type="expression" dxfId="1069" priority="1230">
      <formula>$Z32="Informe 8"</formula>
    </cfRule>
    <cfRule type="expression" dxfId="1068" priority="1231">
      <formula>$Z32="Informe 7"</formula>
    </cfRule>
    <cfRule type="expression" dxfId="1067" priority="1232">
      <formula>$Z32="Informe 6"</formula>
    </cfRule>
    <cfRule type="expression" dxfId="1066" priority="1233">
      <formula>$Z32="Informe 5"</formula>
    </cfRule>
    <cfRule type="expression" dxfId="1065" priority="1234">
      <formula>$Z32="Informe 4"</formula>
    </cfRule>
    <cfRule type="expression" dxfId="1064" priority="1235">
      <formula>$Z32="Informe 3"</formula>
    </cfRule>
    <cfRule type="expression" dxfId="1063" priority="1236">
      <formula>$Z32="Informe 2"</formula>
    </cfRule>
    <cfRule type="expression" dxfId="1062" priority="1237">
      <formula>$Z32="Informe 1"</formula>
    </cfRule>
    <cfRule type="expression" dxfId="1061" priority="1238">
      <formula>$Z32="Gráfico 10"</formula>
    </cfRule>
    <cfRule type="expression" dxfId="1060" priority="1239">
      <formula>$Z32="Gráfico 25"</formula>
    </cfRule>
    <cfRule type="expression" dxfId="1059" priority="1240">
      <formula>$Z32="Gráfico 24"</formula>
    </cfRule>
    <cfRule type="expression" dxfId="1058" priority="1241">
      <formula>$Z32="Gráfico 23"</formula>
    </cfRule>
    <cfRule type="expression" dxfId="1057" priority="1242">
      <formula>$Z32="Gráfico 22"</formula>
    </cfRule>
    <cfRule type="expression" dxfId="1056" priority="1243">
      <formula>$Z32="Gráfico 21"</formula>
    </cfRule>
    <cfRule type="expression" dxfId="1055" priority="1244">
      <formula>$Z32="Gráfico 20"</formula>
    </cfRule>
    <cfRule type="expression" dxfId="1054" priority="1245">
      <formula>$Z32="Gráfico 18"</formula>
    </cfRule>
    <cfRule type="expression" dxfId="1053" priority="1246">
      <formula>$Z32="Gráfico 19"</formula>
    </cfRule>
    <cfRule type="expression" dxfId="1052" priority="1247">
      <formula>$Z32="Gráfico 17"</formula>
    </cfRule>
    <cfRule type="expression" dxfId="1051" priority="1248">
      <formula>$Z32="Gráfico 16"</formula>
    </cfRule>
    <cfRule type="expression" dxfId="1050" priority="1249">
      <formula>$Z32="Gráfico 15"</formula>
    </cfRule>
    <cfRule type="expression" dxfId="1049" priority="1250">
      <formula>$Z32="Gráfico 14"</formula>
    </cfRule>
    <cfRule type="expression" dxfId="1048" priority="1251">
      <formula>$Z32="Gráfico 12"</formula>
    </cfRule>
    <cfRule type="expression" dxfId="1047" priority="1252">
      <formula>$Z32="Gráfico 13"</formula>
    </cfRule>
    <cfRule type="expression" dxfId="1046" priority="1253">
      <formula>$Z32="Gráfico 11"</formula>
    </cfRule>
    <cfRule type="expression" dxfId="1045" priority="1254">
      <formula>$Z32="Gráfico 9"</formula>
    </cfRule>
    <cfRule type="expression" dxfId="1044" priority="1255">
      <formula>$Z32="Gráfico 8"</formula>
    </cfRule>
    <cfRule type="expression" dxfId="1043" priority="1256">
      <formula>$Z32="Gráfico 7"</formula>
    </cfRule>
    <cfRule type="expression" dxfId="1042" priority="1257">
      <formula>$Z32="Gráfico 6"</formula>
    </cfRule>
    <cfRule type="expression" dxfId="1041" priority="1258">
      <formula>$Z32="Gráfico 4"</formula>
    </cfRule>
    <cfRule type="expression" dxfId="1040" priority="1259">
      <formula>$Z32="Gráfico 3"</formula>
    </cfRule>
    <cfRule type="expression" dxfId="1039" priority="1260">
      <formula>$Z32="Gráfico 2"</formula>
    </cfRule>
    <cfRule type="expression" dxfId="1038" priority="1261">
      <formula>$Z32="Gráfico 1"</formula>
    </cfRule>
    <cfRule type="expression" dxfId="1037" priority="1262">
      <formula>$Z32="Gráfico 5"</formula>
    </cfRule>
  </conditionalFormatting>
  <conditionalFormatting sqref="K32">
    <cfRule type="expression" dxfId="1036" priority="1188">
      <formula>+LEFT(D32,2)="GR"</formula>
    </cfRule>
  </conditionalFormatting>
  <conditionalFormatting sqref="L32">
    <cfRule type="expression" dxfId="1035" priority="1187">
      <formula>+LEFT(D32,2)="GR"</formula>
    </cfRule>
  </conditionalFormatting>
  <conditionalFormatting sqref="P32">
    <cfRule type="expression" dxfId="1034" priority="1150">
      <formula>$Z32="Reporte 2"</formula>
    </cfRule>
    <cfRule type="expression" dxfId="1033" priority="1151">
      <formula>$Z32="Reporte 1"</formula>
    </cfRule>
    <cfRule type="expression" dxfId="1032" priority="1152">
      <formula>$Z32="Informe 10"</formula>
    </cfRule>
    <cfRule type="expression" dxfId="1031" priority="1153">
      <formula>$Z32="Informe 9"</formula>
    </cfRule>
    <cfRule type="expression" dxfId="1030" priority="1154">
      <formula>$Z32="Informe 8"</formula>
    </cfRule>
    <cfRule type="expression" dxfId="1029" priority="1155">
      <formula>$Z32="Informe 7"</formula>
    </cfRule>
    <cfRule type="expression" dxfId="1028" priority="1156">
      <formula>$Z32="Informe 6"</formula>
    </cfRule>
    <cfRule type="expression" dxfId="1027" priority="1157">
      <formula>$Z32="Informe 5"</formula>
    </cfRule>
    <cfRule type="expression" dxfId="1026" priority="1158">
      <formula>$Z32="Informe 4"</formula>
    </cfRule>
    <cfRule type="expression" dxfId="1025" priority="1159">
      <formula>$Z32="Informe 3"</formula>
    </cfRule>
    <cfRule type="expression" dxfId="1024" priority="1160">
      <formula>$Z32="Informe 2"</formula>
    </cfRule>
    <cfRule type="expression" dxfId="1023" priority="1161">
      <formula>$Z32="Informe 1"</formula>
    </cfRule>
    <cfRule type="expression" dxfId="1022" priority="1162">
      <formula>$Z32="Gráfico 10"</formula>
    </cfRule>
    <cfRule type="expression" dxfId="1021" priority="1163">
      <formula>$Z32="Gráfico 25"</formula>
    </cfRule>
    <cfRule type="expression" dxfId="1020" priority="1164">
      <formula>$Z32="Gráfico 24"</formula>
    </cfRule>
    <cfRule type="expression" dxfId="1019" priority="1165">
      <formula>$Z32="Gráfico 23"</formula>
    </cfRule>
    <cfRule type="expression" dxfId="1018" priority="1166">
      <formula>$Z32="Gráfico 22"</formula>
    </cfRule>
    <cfRule type="expression" dxfId="1017" priority="1167">
      <formula>$Z32="Gráfico 21"</formula>
    </cfRule>
    <cfRule type="expression" dxfId="1016" priority="1168">
      <formula>$Z32="Gráfico 20"</formula>
    </cfRule>
    <cfRule type="expression" dxfId="1015" priority="1169">
      <formula>$Z32="Gráfico 18"</formula>
    </cfRule>
    <cfRule type="expression" dxfId="1014" priority="1170">
      <formula>$Z32="Gráfico 19"</formula>
    </cfRule>
    <cfRule type="expression" dxfId="1013" priority="1171">
      <formula>$Z32="Gráfico 17"</formula>
    </cfRule>
    <cfRule type="expression" dxfId="1012" priority="1172">
      <formula>$Z32="Gráfico 16"</formula>
    </cfRule>
    <cfRule type="expression" dxfId="1011" priority="1173">
      <formula>$Z32="Gráfico 15"</formula>
    </cfRule>
    <cfRule type="expression" dxfId="1010" priority="1174">
      <formula>$Z32="Gráfico 14"</formula>
    </cfRule>
    <cfRule type="expression" dxfId="1009" priority="1175">
      <formula>$Z32="Gráfico 12"</formula>
    </cfRule>
    <cfRule type="expression" dxfId="1008" priority="1176">
      <formula>$Z32="Gráfico 13"</formula>
    </cfRule>
    <cfRule type="expression" dxfId="1007" priority="1177">
      <formula>$Z32="Gráfico 11"</formula>
    </cfRule>
    <cfRule type="expression" dxfId="1006" priority="1178">
      <formula>$Z32="Gráfico 9"</formula>
    </cfRule>
    <cfRule type="expression" dxfId="1005" priority="1179">
      <formula>$Z32="Gráfico 8"</formula>
    </cfRule>
    <cfRule type="expression" dxfId="1004" priority="1180">
      <formula>$Z32="Gráfico 7"</formula>
    </cfRule>
    <cfRule type="expression" dxfId="1003" priority="1181">
      <formula>$Z32="Gráfico 6"</formula>
    </cfRule>
    <cfRule type="expression" dxfId="1002" priority="1182">
      <formula>$Z32="Gráfico 4"</formula>
    </cfRule>
    <cfRule type="expression" dxfId="1001" priority="1183">
      <formula>$Z32="Gráfico 3"</formula>
    </cfRule>
    <cfRule type="expression" dxfId="1000" priority="1184">
      <formula>$Z32="Gráfico 2"</formula>
    </cfRule>
    <cfRule type="expression" dxfId="999" priority="1185">
      <formula>$Z32="Gráfico 1"</formula>
    </cfRule>
    <cfRule type="expression" dxfId="998" priority="1186">
      <formula>$Z32="Gráfico 5"</formula>
    </cfRule>
  </conditionalFormatting>
  <conditionalFormatting sqref="O32">
    <cfRule type="expression" dxfId="997" priority="1076">
      <formula>$Z32="Reporte 2"</formula>
    </cfRule>
    <cfRule type="expression" dxfId="996" priority="1077">
      <formula>$Z32="Reporte 1"</formula>
    </cfRule>
    <cfRule type="expression" dxfId="995" priority="1078">
      <formula>$Z32="Informe 10"</formula>
    </cfRule>
    <cfRule type="expression" dxfId="994" priority="1079">
      <formula>$Z32="Informe 9"</formula>
    </cfRule>
    <cfRule type="expression" dxfId="993" priority="1080">
      <formula>$Z32="Informe 8"</formula>
    </cfRule>
    <cfRule type="expression" dxfId="992" priority="1081">
      <formula>$Z32="Informe 7"</formula>
    </cfRule>
    <cfRule type="expression" dxfId="991" priority="1082">
      <formula>$Z32="Informe 6"</formula>
    </cfRule>
    <cfRule type="expression" dxfId="990" priority="1083">
      <formula>$Z32="Informe 5"</formula>
    </cfRule>
    <cfRule type="expression" dxfId="989" priority="1084">
      <formula>$Z32="Informe 4"</formula>
    </cfRule>
    <cfRule type="expression" dxfId="988" priority="1085">
      <formula>$Z32="Informe 3"</formula>
    </cfRule>
    <cfRule type="expression" dxfId="987" priority="1086">
      <formula>$Z32="Informe 2"</formula>
    </cfRule>
    <cfRule type="expression" dxfId="986" priority="1087">
      <formula>$Z32="Informe 1"</formula>
    </cfRule>
    <cfRule type="expression" dxfId="985" priority="1088">
      <formula>$Z32="Gráfico 10"</formula>
    </cfRule>
    <cfRule type="expression" dxfId="984" priority="1089">
      <formula>$Z32="Gráfico 25"</formula>
    </cfRule>
    <cfRule type="expression" dxfId="983" priority="1090">
      <formula>$Z32="Gráfico 24"</formula>
    </cfRule>
    <cfRule type="expression" dxfId="982" priority="1091">
      <formula>$Z32="Gráfico 23"</formula>
    </cfRule>
    <cfRule type="expression" dxfId="981" priority="1092">
      <formula>$Z32="Gráfico 22"</formula>
    </cfRule>
    <cfRule type="expression" dxfId="980" priority="1093">
      <formula>$Z32="Gráfico 21"</formula>
    </cfRule>
    <cfRule type="expression" dxfId="979" priority="1094">
      <formula>$Z32="Gráfico 20"</formula>
    </cfRule>
    <cfRule type="expression" dxfId="978" priority="1095">
      <formula>$Z32="Gráfico 18"</formula>
    </cfRule>
    <cfRule type="expression" dxfId="977" priority="1096">
      <formula>$Z32="Gráfico 19"</formula>
    </cfRule>
    <cfRule type="expression" dxfId="976" priority="1097">
      <formula>$Z32="Gráfico 17"</formula>
    </cfRule>
    <cfRule type="expression" dxfId="975" priority="1098">
      <formula>$Z32="Gráfico 16"</formula>
    </cfRule>
    <cfRule type="expression" dxfId="974" priority="1099">
      <formula>$Z32="Gráfico 15"</formula>
    </cfRule>
    <cfRule type="expression" dxfId="973" priority="1100">
      <formula>$Z32="Gráfico 14"</formula>
    </cfRule>
    <cfRule type="expression" dxfId="972" priority="1101">
      <formula>$Z32="Gráfico 12"</formula>
    </cfRule>
    <cfRule type="expression" dxfId="971" priority="1102">
      <formula>$Z32="Gráfico 13"</formula>
    </cfRule>
    <cfRule type="expression" dxfId="970" priority="1103">
      <formula>$Z32="Gráfico 11"</formula>
    </cfRule>
    <cfRule type="expression" dxfId="969" priority="1104">
      <formula>$Z32="Gráfico 9"</formula>
    </cfRule>
    <cfRule type="expression" dxfId="968" priority="1105">
      <formula>$Z32="Gráfico 8"</formula>
    </cfRule>
    <cfRule type="expression" dxfId="967" priority="1106">
      <formula>$Z32="Gráfico 7"</formula>
    </cfRule>
    <cfRule type="expression" dxfId="966" priority="1107">
      <formula>$Z32="Gráfico 6"</formula>
    </cfRule>
    <cfRule type="expression" dxfId="965" priority="1108">
      <formula>$Z32="Gráfico 4"</formula>
    </cfRule>
    <cfRule type="expression" dxfId="964" priority="1109">
      <formula>$Z32="Gráfico 3"</formula>
    </cfRule>
    <cfRule type="expression" dxfId="963" priority="1110">
      <formula>$Z32="Gráfico 2"</formula>
    </cfRule>
    <cfRule type="expression" dxfId="962" priority="1111">
      <formula>$Z32="Gráfico 1"</formula>
    </cfRule>
    <cfRule type="expression" dxfId="961" priority="1112">
      <formula>$Z32="Gráfico 5"</formula>
    </cfRule>
  </conditionalFormatting>
  <conditionalFormatting sqref="N33:N59">
    <cfRule type="expression" dxfId="960" priority="1039">
      <formula>$Z33="Reporte 2"</formula>
    </cfRule>
    <cfRule type="expression" dxfId="959" priority="1040">
      <formula>$Z33="Reporte 1"</formula>
    </cfRule>
    <cfRule type="expression" dxfId="958" priority="1041">
      <formula>$Z33="Informe 10"</formula>
    </cfRule>
    <cfRule type="expression" dxfId="957" priority="1042">
      <formula>$Z33="Informe 9"</formula>
    </cfRule>
    <cfRule type="expression" dxfId="956" priority="1043">
      <formula>$Z33="Informe 8"</formula>
    </cfRule>
    <cfRule type="expression" dxfId="955" priority="1044">
      <formula>$Z33="Informe 7"</formula>
    </cfRule>
    <cfRule type="expression" dxfId="954" priority="1045">
      <formula>$Z33="Informe 6"</formula>
    </cfRule>
    <cfRule type="expression" dxfId="953" priority="1046">
      <formula>$Z33="Informe 5"</formula>
    </cfRule>
    <cfRule type="expression" dxfId="952" priority="1047">
      <formula>$Z33="Informe 4"</formula>
    </cfRule>
    <cfRule type="expression" dxfId="951" priority="1048">
      <formula>$Z33="Informe 3"</formula>
    </cfRule>
    <cfRule type="expression" dxfId="950" priority="1049">
      <formula>$Z33="Informe 2"</formula>
    </cfRule>
    <cfRule type="expression" dxfId="949" priority="1050">
      <formula>$Z33="Informe 1"</formula>
    </cfRule>
    <cfRule type="expression" dxfId="948" priority="1051">
      <formula>$Z33="Gráfico 10"</formula>
    </cfRule>
    <cfRule type="expression" dxfId="947" priority="1052">
      <formula>$Z33="Gráfico 25"</formula>
    </cfRule>
    <cfRule type="expression" dxfId="946" priority="1053">
      <formula>$Z33="Gráfico 24"</formula>
    </cfRule>
    <cfRule type="expression" dxfId="945" priority="1054">
      <formula>$Z33="Gráfico 23"</formula>
    </cfRule>
    <cfRule type="expression" dxfId="944" priority="1055">
      <formula>$Z33="Gráfico 22"</formula>
    </cfRule>
    <cfRule type="expression" dxfId="943" priority="1056">
      <formula>$Z33="Gráfico 21"</formula>
    </cfRule>
    <cfRule type="expression" dxfId="942" priority="1057">
      <formula>$Z33="Gráfico 20"</formula>
    </cfRule>
    <cfRule type="expression" dxfId="941" priority="1058">
      <formula>$Z33="Gráfico 18"</formula>
    </cfRule>
    <cfRule type="expression" dxfId="940" priority="1059">
      <formula>$Z33="Gráfico 19"</formula>
    </cfRule>
    <cfRule type="expression" dxfId="939" priority="1060">
      <formula>$Z33="Gráfico 17"</formula>
    </cfRule>
    <cfRule type="expression" dxfId="938" priority="1061">
      <formula>$Z33="Gráfico 16"</formula>
    </cfRule>
    <cfRule type="expression" dxfId="937" priority="1062">
      <formula>$Z33="Gráfico 15"</formula>
    </cfRule>
    <cfRule type="expression" dxfId="936" priority="1063">
      <formula>$Z33="Gráfico 14"</formula>
    </cfRule>
    <cfRule type="expression" dxfId="935" priority="1064">
      <formula>$Z33="Gráfico 12"</formula>
    </cfRule>
    <cfRule type="expression" dxfId="934" priority="1065">
      <formula>$Z33="Gráfico 13"</formula>
    </cfRule>
    <cfRule type="expression" dxfId="933" priority="1066">
      <formula>$Z33="Gráfico 11"</formula>
    </cfRule>
    <cfRule type="expression" dxfId="932" priority="1067">
      <formula>$Z33="Gráfico 9"</formula>
    </cfRule>
    <cfRule type="expression" dxfId="931" priority="1068">
      <formula>$Z33="Gráfico 8"</formula>
    </cfRule>
    <cfRule type="expression" dxfId="930" priority="1069">
      <formula>$Z33="Gráfico 7"</formula>
    </cfRule>
    <cfRule type="expression" dxfId="929" priority="1070">
      <formula>$Z33="Gráfico 6"</formula>
    </cfRule>
    <cfRule type="expression" dxfId="928" priority="1071">
      <formula>$Z33="Gráfico 4"</formula>
    </cfRule>
    <cfRule type="expression" dxfId="927" priority="1072">
      <formula>$Z33="Gráfico 3"</formula>
    </cfRule>
    <cfRule type="expression" dxfId="926" priority="1073">
      <formula>$Z33="Gráfico 2"</formula>
    </cfRule>
    <cfRule type="expression" dxfId="925" priority="1074">
      <formula>$Z33="Gráfico 1"</formula>
    </cfRule>
    <cfRule type="expression" dxfId="924" priority="1075">
      <formula>$Z33="Gráfico 5"</formula>
    </cfRule>
  </conditionalFormatting>
  <conditionalFormatting sqref="V33:W59 Y33:Y59 AL33:AL59 Q33:S59">
    <cfRule type="expression" dxfId="923" priority="1002">
      <formula>$Z33="Reporte 2"</formula>
    </cfRule>
    <cfRule type="expression" dxfId="922" priority="1003">
      <formula>$Z33="Reporte 1"</formula>
    </cfRule>
    <cfRule type="expression" dxfId="921" priority="1004">
      <formula>$Z33="Informe 10"</formula>
    </cfRule>
    <cfRule type="expression" dxfId="920" priority="1005">
      <formula>$Z33="Informe 9"</formula>
    </cfRule>
    <cfRule type="expression" dxfId="919" priority="1006">
      <formula>$Z33="Informe 8"</formula>
    </cfRule>
    <cfRule type="expression" dxfId="918" priority="1007">
      <formula>$Z33="Informe 7"</formula>
    </cfRule>
    <cfRule type="expression" dxfId="917" priority="1008">
      <formula>$Z33="Informe 6"</formula>
    </cfRule>
    <cfRule type="expression" dxfId="916" priority="1009">
      <formula>$Z33="Informe 5"</formula>
    </cfRule>
    <cfRule type="expression" dxfId="915" priority="1010">
      <formula>$Z33="Informe 4"</formula>
    </cfRule>
    <cfRule type="expression" dxfId="914" priority="1011">
      <formula>$Z33="Informe 3"</formula>
    </cfRule>
    <cfRule type="expression" dxfId="913" priority="1012">
      <formula>$Z33="Informe 2"</formula>
    </cfRule>
    <cfRule type="expression" dxfId="912" priority="1013">
      <formula>$Z33="Informe 1"</formula>
    </cfRule>
    <cfRule type="expression" dxfId="911" priority="1014">
      <formula>$Z33="Gráfico 10"</formula>
    </cfRule>
    <cfRule type="expression" dxfId="910" priority="1015">
      <formula>$Z33="Gráfico 25"</formula>
    </cfRule>
    <cfRule type="expression" dxfId="909" priority="1016">
      <formula>$Z33="Gráfico 24"</formula>
    </cfRule>
    <cfRule type="expression" dxfId="908" priority="1017">
      <formula>$Z33="Gráfico 23"</formula>
    </cfRule>
    <cfRule type="expression" dxfId="907" priority="1018">
      <formula>$Z33="Gráfico 22"</formula>
    </cfRule>
    <cfRule type="expression" dxfId="906" priority="1019">
      <formula>$Z33="Gráfico 21"</formula>
    </cfRule>
    <cfRule type="expression" dxfId="905" priority="1020">
      <formula>$Z33="Gráfico 20"</formula>
    </cfRule>
    <cfRule type="expression" dxfId="904" priority="1021">
      <formula>$Z33="Gráfico 18"</formula>
    </cfRule>
    <cfRule type="expression" dxfId="903" priority="1022">
      <formula>$Z33="Gráfico 19"</formula>
    </cfRule>
    <cfRule type="expression" dxfId="902" priority="1023">
      <formula>$Z33="Gráfico 17"</formula>
    </cfRule>
    <cfRule type="expression" dxfId="901" priority="1024">
      <formula>$Z33="Gráfico 16"</formula>
    </cfRule>
    <cfRule type="expression" dxfId="900" priority="1025">
      <formula>$Z33="Gráfico 15"</formula>
    </cfRule>
    <cfRule type="expression" dxfId="899" priority="1026">
      <formula>$Z33="Gráfico 14"</formula>
    </cfRule>
    <cfRule type="expression" dxfId="898" priority="1027">
      <formula>$Z33="Gráfico 12"</formula>
    </cfRule>
    <cfRule type="expression" dxfId="897" priority="1028">
      <formula>$Z33="Gráfico 13"</formula>
    </cfRule>
    <cfRule type="expression" dxfId="896" priority="1029">
      <formula>$Z33="Gráfico 11"</formula>
    </cfRule>
    <cfRule type="expression" dxfId="895" priority="1030">
      <formula>$Z33="Gráfico 9"</formula>
    </cfRule>
    <cfRule type="expression" dxfId="894" priority="1031">
      <formula>$Z33="Gráfico 8"</formula>
    </cfRule>
    <cfRule type="expression" dxfId="893" priority="1032">
      <formula>$Z33="Gráfico 7"</formula>
    </cfRule>
    <cfRule type="expression" dxfId="892" priority="1033">
      <formula>$Z33="Gráfico 6"</formula>
    </cfRule>
    <cfRule type="expression" dxfId="891" priority="1034">
      <formula>$Z33="Gráfico 4"</formula>
    </cfRule>
    <cfRule type="expression" dxfId="890" priority="1035">
      <formula>$Z33="Gráfico 3"</formula>
    </cfRule>
    <cfRule type="expression" dxfId="889" priority="1036">
      <formula>$Z33="Gráfico 2"</formula>
    </cfRule>
    <cfRule type="expression" dxfId="888" priority="1037">
      <formula>$Z33="Gráfico 1"</formula>
    </cfRule>
    <cfRule type="expression" dxfId="887" priority="1038">
      <formula>$Z33="Gráfico 5"</formula>
    </cfRule>
  </conditionalFormatting>
  <conditionalFormatting sqref="T33:T59">
    <cfRule type="expression" dxfId="886" priority="965">
      <formula>$Z33="Reporte 2"</formula>
    </cfRule>
    <cfRule type="expression" dxfId="885" priority="966">
      <formula>$Z33="Reporte 1"</formula>
    </cfRule>
    <cfRule type="expression" dxfId="884" priority="967">
      <formula>$Z33="Informe 10"</formula>
    </cfRule>
    <cfRule type="expression" dxfId="883" priority="968">
      <formula>$Z33="Informe 9"</formula>
    </cfRule>
    <cfRule type="expression" dxfId="882" priority="969">
      <formula>$Z33="Informe 8"</formula>
    </cfRule>
    <cfRule type="expression" dxfId="881" priority="970">
      <formula>$Z33="Informe 7"</formula>
    </cfRule>
    <cfRule type="expression" dxfId="880" priority="971">
      <formula>$Z33="Informe 6"</formula>
    </cfRule>
    <cfRule type="expression" dxfId="879" priority="972">
      <formula>$Z33="Informe 5"</formula>
    </cfRule>
    <cfRule type="expression" dxfId="878" priority="973">
      <formula>$Z33="Informe 4"</formula>
    </cfRule>
    <cfRule type="expression" dxfId="877" priority="974">
      <formula>$Z33="Informe 3"</formula>
    </cfRule>
    <cfRule type="expression" dxfId="876" priority="975">
      <formula>$Z33="Informe 2"</formula>
    </cfRule>
    <cfRule type="expression" dxfId="875" priority="976">
      <formula>$Z33="Informe 1"</formula>
    </cfRule>
    <cfRule type="expression" dxfId="874" priority="977">
      <formula>$Z33="Gráfico 10"</formula>
    </cfRule>
    <cfRule type="expression" dxfId="873" priority="978">
      <formula>$Z33="Gráfico 25"</formula>
    </cfRule>
    <cfRule type="expression" dxfId="872" priority="979">
      <formula>$Z33="Gráfico 24"</formula>
    </cfRule>
    <cfRule type="expression" dxfId="871" priority="980">
      <formula>$Z33="Gráfico 23"</formula>
    </cfRule>
    <cfRule type="expression" dxfId="870" priority="981">
      <formula>$Z33="Gráfico 22"</formula>
    </cfRule>
    <cfRule type="expression" dxfId="869" priority="982">
      <formula>$Z33="Gráfico 21"</formula>
    </cfRule>
    <cfRule type="expression" dxfId="868" priority="983">
      <formula>$Z33="Gráfico 20"</formula>
    </cfRule>
    <cfRule type="expression" dxfId="867" priority="984">
      <formula>$Z33="Gráfico 18"</formula>
    </cfRule>
    <cfRule type="expression" dxfId="866" priority="985">
      <formula>$Z33="Gráfico 19"</formula>
    </cfRule>
    <cfRule type="expression" dxfId="865" priority="986">
      <formula>$Z33="Gráfico 17"</formula>
    </cfRule>
    <cfRule type="expression" dxfId="864" priority="987">
      <formula>$Z33="Gráfico 16"</formula>
    </cfRule>
    <cfRule type="expression" dxfId="863" priority="988">
      <formula>$Z33="Gráfico 15"</formula>
    </cfRule>
    <cfRule type="expression" dxfId="862" priority="989">
      <formula>$Z33="Gráfico 14"</formula>
    </cfRule>
    <cfRule type="expression" dxfId="861" priority="990">
      <formula>$Z33="Gráfico 12"</formula>
    </cfRule>
    <cfRule type="expression" dxfId="860" priority="991">
      <formula>$Z33="Gráfico 13"</formula>
    </cfRule>
    <cfRule type="expression" dxfId="859" priority="992">
      <formula>$Z33="Gráfico 11"</formula>
    </cfRule>
    <cfRule type="expression" dxfId="858" priority="993">
      <formula>$Z33="Gráfico 9"</formula>
    </cfRule>
    <cfRule type="expression" dxfId="857" priority="994">
      <formula>$Z33="Gráfico 8"</formula>
    </cfRule>
    <cfRule type="expression" dxfId="856" priority="995">
      <formula>$Z33="Gráfico 7"</formula>
    </cfRule>
    <cfRule type="expression" dxfId="855" priority="996">
      <formula>$Z33="Gráfico 6"</formula>
    </cfRule>
    <cfRule type="expression" dxfId="854" priority="997">
      <formula>$Z33="Gráfico 4"</formula>
    </cfRule>
    <cfRule type="expression" dxfId="853" priority="998">
      <formula>$Z33="Gráfico 3"</formula>
    </cfRule>
    <cfRule type="expression" dxfId="852" priority="999">
      <formula>$Z33="Gráfico 2"</formula>
    </cfRule>
    <cfRule type="expression" dxfId="851" priority="1000">
      <formula>$Z33="Gráfico 1"</formula>
    </cfRule>
    <cfRule type="expression" dxfId="850" priority="1001">
      <formula>$Z33="Gráfico 5"</formula>
    </cfRule>
  </conditionalFormatting>
  <conditionalFormatting sqref="K33:K59">
    <cfRule type="expression" dxfId="812" priority="927">
      <formula>+LEFT(D33,2)="GR"</formula>
    </cfRule>
  </conditionalFormatting>
  <conditionalFormatting sqref="L33:L59">
    <cfRule type="expression" dxfId="811" priority="926">
      <formula>+LEFT(D33,2)="GR"</formula>
    </cfRule>
  </conditionalFormatting>
  <conditionalFormatting sqref="P33:P59">
    <cfRule type="expression" dxfId="810" priority="889">
      <formula>$Z33="Reporte 2"</formula>
    </cfRule>
    <cfRule type="expression" dxfId="809" priority="890">
      <formula>$Z33="Reporte 1"</formula>
    </cfRule>
    <cfRule type="expression" dxfId="808" priority="891">
      <formula>$Z33="Informe 10"</formula>
    </cfRule>
    <cfRule type="expression" dxfId="807" priority="892">
      <formula>$Z33="Informe 9"</formula>
    </cfRule>
    <cfRule type="expression" dxfId="806" priority="893">
      <formula>$Z33="Informe 8"</formula>
    </cfRule>
    <cfRule type="expression" dxfId="805" priority="894">
      <formula>$Z33="Informe 7"</formula>
    </cfRule>
    <cfRule type="expression" dxfId="804" priority="895">
      <formula>$Z33="Informe 6"</formula>
    </cfRule>
    <cfRule type="expression" dxfId="803" priority="896">
      <formula>$Z33="Informe 5"</formula>
    </cfRule>
    <cfRule type="expression" dxfId="802" priority="897">
      <formula>$Z33="Informe 4"</formula>
    </cfRule>
    <cfRule type="expression" dxfId="801" priority="898">
      <formula>$Z33="Informe 3"</formula>
    </cfRule>
    <cfRule type="expression" dxfId="800" priority="899">
      <formula>$Z33="Informe 2"</formula>
    </cfRule>
    <cfRule type="expression" dxfId="799" priority="900">
      <formula>$Z33="Informe 1"</formula>
    </cfRule>
    <cfRule type="expression" dxfId="798" priority="901">
      <formula>$Z33="Gráfico 10"</formula>
    </cfRule>
    <cfRule type="expression" dxfId="797" priority="902">
      <formula>$Z33="Gráfico 25"</formula>
    </cfRule>
    <cfRule type="expression" dxfId="796" priority="903">
      <formula>$Z33="Gráfico 24"</formula>
    </cfRule>
    <cfRule type="expression" dxfId="795" priority="904">
      <formula>$Z33="Gráfico 23"</formula>
    </cfRule>
    <cfRule type="expression" dxfId="794" priority="905">
      <formula>$Z33="Gráfico 22"</formula>
    </cfRule>
    <cfRule type="expression" dxfId="793" priority="906">
      <formula>$Z33="Gráfico 21"</formula>
    </cfRule>
    <cfRule type="expression" dxfId="792" priority="907">
      <formula>$Z33="Gráfico 20"</formula>
    </cfRule>
    <cfRule type="expression" dxfId="791" priority="908">
      <formula>$Z33="Gráfico 18"</formula>
    </cfRule>
    <cfRule type="expression" dxfId="790" priority="909">
      <formula>$Z33="Gráfico 19"</formula>
    </cfRule>
    <cfRule type="expression" dxfId="789" priority="910">
      <formula>$Z33="Gráfico 17"</formula>
    </cfRule>
    <cfRule type="expression" dxfId="788" priority="911">
      <formula>$Z33="Gráfico 16"</formula>
    </cfRule>
    <cfRule type="expression" dxfId="787" priority="912">
      <formula>$Z33="Gráfico 15"</formula>
    </cfRule>
    <cfRule type="expression" dxfId="786" priority="913">
      <formula>$Z33="Gráfico 14"</formula>
    </cfRule>
    <cfRule type="expression" dxfId="785" priority="914">
      <formula>$Z33="Gráfico 12"</formula>
    </cfRule>
    <cfRule type="expression" dxfId="784" priority="915">
      <formula>$Z33="Gráfico 13"</formula>
    </cfRule>
    <cfRule type="expression" dxfId="783" priority="916">
      <formula>$Z33="Gráfico 11"</formula>
    </cfRule>
    <cfRule type="expression" dxfId="782" priority="917">
      <formula>$Z33="Gráfico 9"</formula>
    </cfRule>
    <cfRule type="expression" dxfId="781" priority="918">
      <formula>$Z33="Gráfico 8"</formula>
    </cfRule>
    <cfRule type="expression" dxfId="780" priority="919">
      <formula>$Z33="Gráfico 7"</formula>
    </cfRule>
    <cfRule type="expression" dxfId="779" priority="920">
      <formula>$Z33="Gráfico 6"</formula>
    </cfRule>
    <cfRule type="expression" dxfId="778" priority="921">
      <formula>$Z33="Gráfico 4"</formula>
    </cfRule>
    <cfRule type="expression" dxfId="777" priority="922">
      <formula>$Z33="Gráfico 3"</formula>
    </cfRule>
    <cfRule type="expression" dxfId="776" priority="923">
      <formula>$Z33="Gráfico 2"</formula>
    </cfRule>
    <cfRule type="expression" dxfId="775" priority="924">
      <formula>$Z33="Gráfico 1"</formula>
    </cfRule>
    <cfRule type="expression" dxfId="774" priority="925">
      <formula>$Z33="Gráfico 5"</formula>
    </cfRule>
  </conditionalFormatting>
  <conditionalFormatting sqref="M55">
    <cfRule type="expression" dxfId="773" priority="519">
      <formula>$Z55="Reporte 2"</formula>
    </cfRule>
    <cfRule type="expression" dxfId="772" priority="520">
      <formula>$Z55="Reporte 1"</formula>
    </cfRule>
    <cfRule type="expression" dxfId="771" priority="521">
      <formula>$Z55="Informe 10"</formula>
    </cfRule>
    <cfRule type="expression" dxfId="770" priority="522">
      <formula>$Z55="Informe 9"</formula>
    </cfRule>
    <cfRule type="expression" dxfId="769" priority="523">
      <formula>$Z55="Informe 8"</formula>
    </cfRule>
    <cfRule type="expression" dxfId="768" priority="524">
      <formula>$Z55="Informe 7"</formula>
    </cfRule>
    <cfRule type="expression" dxfId="767" priority="525">
      <formula>$Z55="Informe 6"</formula>
    </cfRule>
    <cfRule type="expression" dxfId="766" priority="526">
      <formula>$Z55="Informe 5"</formula>
    </cfRule>
    <cfRule type="expression" dxfId="765" priority="527">
      <formula>$Z55="Informe 4"</formula>
    </cfRule>
    <cfRule type="expression" dxfId="764" priority="528">
      <formula>$Z55="Informe 3"</formula>
    </cfRule>
    <cfRule type="expression" dxfId="763" priority="529">
      <formula>$Z55="Informe 2"</formula>
    </cfRule>
    <cfRule type="expression" dxfId="762" priority="530">
      <formula>$Z55="Informe 1"</formula>
    </cfRule>
    <cfRule type="expression" dxfId="761" priority="531">
      <formula>$Z55="Gráfico 10"</formula>
    </cfRule>
    <cfRule type="expression" dxfId="760" priority="532">
      <formula>$Z55="Gráfico 25"</formula>
    </cfRule>
    <cfRule type="expression" dxfId="759" priority="533">
      <formula>$Z55="Gráfico 24"</formula>
    </cfRule>
    <cfRule type="expression" dxfId="758" priority="534">
      <formula>$Z55="Gráfico 23"</formula>
    </cfRule>
    <cfRule type="expression" dxfId="757" priority="535">
      <formula>$Z55="Gráfico 22"</formula>
    </cfRule>
    <cfRule type="expression" dxfId="756" priority="536">
      <formula>$Z55="Gráfico 21"</formula>
    </cfRule>
    <cfRule type="expression" dxfId="755" priority="537">
      <formula>$Z55="Gráfico 20"</formula>
    </cfRule>
    <cfRule type="expression" dxfId="754" priority="538">
      <formula>$Z55="Gráfico 18"</formula>
    </cfRule>
    <cfRule type="expression" dxfId="753" priority="539">
      <formula>$Z55="Gráfico 19"</formula>
    </cfRule>
    <cfRule type="expression" dxfId="752" priority="540">
      <formula>$Z55="Gráfico 17"</formula>
    </cfRule>
    <cfRule type="expression" dxfId="751" priority="541">
      <formula>$Z55="Gráfico 16"</formula>
    </cfRule>
    <cfRule type="expression" dxfId="750" priority="542">
      <formula>$Z55="Gráfico 15"</formula>
    </cfRule>
    <cfRule type="expression" dxfId="749" priority="543">
      <formula>$Z55="Gráfico 14"</formula>
    </cfRule>
    <cfRule type="expression" dxfId="748" priority="544">
      <formula>$Z55="Gráfico 12"</formula>
    </cfRule>
    <cfRule type="expression" dxfId="747" priority="545">
      <formula>$Z55="Gráfico 13"</formula>
    </cfRule>
    <cfRule type="expression" dxfId="746" priority="546">
      <formula>$Z55="Gráfico 11"</formula>
    </cfRule>
    <cfRule type="expression" dxfId="745" priority="547">
      <formula>$Z55="Gráfico 9"</formula>
    </cfRule>
    <cfRule type="expression" dxfId="744" priority="548">
      <formula>$Z55="Gráfico 8"</formula>
    </cfRule>
    <cfRule type="expression" dxfId="743" priority="549">
      <formula>$Z55="Gráfico 7"</formula>
    </cfRule>
    <cfRule type="expression" dxfId="742" priority="550">
      <formula>$Z55="Gráfico 6"</formula>
    </cfRule>
    <cfRule type="expression" dxfId="741" priority="551">
      <formula>$Z55="Gráfico 4"</formula>
    </cfRule>
    <cfRule type="expression" dxfId="740" priority="552">
      <formula>$Z55="Gráfico 3"</formula>
    </cfRule>
    <cfRule type="expression" dxfId="739" priority="553">
      <formula>$Z55="Gráfico 2"</formula>
    </cfRule>
    <cfRule type="expression" dxfId="738" priority="554">
      <formula>$Z55="Gráfico 1"</formula>
    </cfRule>
    <cfRule type="expression" dxfId="737" priority="555">
      <formula>$Z55="Gráfico 5"</formula>
    </cfRule>
  </conditionalFormatting>
  <conditionalFormatting sqref="O33:O59">
    <cfRule type="expression" dxfId="736" priority="815">
      <formula>$Z33="Reporte 2"</formula>
    </cfRule>
    <cfRule type="expression" dxfId="735" priority="816">
      <formula>$Z33="Reporte 1"</formula>
    </cfRule>
    <cfRule type="expression" dxfId="734" priority="817">
      <formula>$Z33="Informe 10"</formula>
    </cfRule>
    <cfRule type="expression" dxfId="733" priority="818">
      <formula>$Z33="Informe 9"</formula>
    </cfRule>
    <cfRule type="expression" dxfId="732" priority="819">
      <formula>$Z33="Informe 8"</formula>
    </cfRule>
    <cfRule type="expression" dxfId="731" priority="820">
      <formula>$Z33="Informe 7"</formula>
    </cfRule>
    <cfRule type="expression" dxfId="730" priority="821">
      <formula>$Z33="Informe 6"</formula>
    </cfRule>
    <cfRule type="expression" dxfId="729" priority="822">
      <formula>$Z33="Informe 5"</formula>
    </cfRule>
    <cfRule type="expression" dxfId="728" priority="823">
      <formula>$Z33="Informe 4"</formula>
    </cfRule>
    <cfRule type="expression" dxfId="727" priority="824">
      <formula>$Z33="Informe 3"</formula>
    </cfRule>
    <cfRule type="expression" dxfId="726" priority="825">
      <formula>$Z33="Informe 2"</formula>
    </cfRule>
    <cfRule type="expression" dxfId="725" priority="826">
      <formula>$Z33="Informe 1"</formula>
    </cfRule>
    <cfRule type="expression" dxfId="724" priority="827">
      <formula>$Z33="Gráfico 10"</formula>
    </cfRule>
    <cfRule type="expression" dxfId="723" priority="828">
      <formula>$Z33="Gráfico 25"</formula>
    </cfRule>
    <cfRule type="expression" dxfId="722" priority="829">
      <formula>$Z33="Gráfico 24"</formula>
    </cfRule>
    <cfRule type="expression" dxfId="721" priority="830">
      <formula>$Z33="Gráfico 23"</formula>
    </cfRule>
    <cfRule type="expression" dxfId="720" priority="831">
      <formula>$Z33="Gráfico 22"</formula>
    </cfRule>
    <cfRule type="expression" dxfId="719" priority="832">
      <formula>$Z33="Gráfico 21"</formula>
    </cfRule>
    <cfRule type="expression" dxfId="718" priority="833">
      <formula>$Z33="Gráfico 20"</formula>
    </cfRule>
    <cfRule type="expression" dxfId="717" priority="834">
      <formula>$Z33="Gráfico 18"</formula>
    </cfRule>
    <cfRule type="expression" dxfId="716" priority="835">
      <formula>$Z33="Gráfico 19"</formula>
    </cfRule>
    <cfRule type="expression" dxfId="715" priority="836">
      <formula>$Z33="Gráfico 17"</formula>
    </cfRule>
    <cfRule type="expression" dxfId="714" priority="837">
      <formula>$Z33="Gráfico 16"</formula>
    </cfRule>
    <cfRule type="expression" dxfId="713" priority="838">
      <formula>$Z33="Gráfico 15"</formula>
    </cfRule>
    <cfRule type="expression" dxfId="712" priority="839">
      <formula>$Z33="Gráfico 14"</formula>
    </cfRule>
    <cfRule type="expression" dxfId="711" priority="840">
      <formula>$Z33="Gráfico 12"</formula>
    </cfRule>
    <cfRule type="expression" dxfId="710" priority="841">
      <formula>$Z33="Gráfico 13"</formula>
    </cfRule>
    <cfRule type="expression" dxfId="709" priority="842">
      <formula>$Z33="Gráfico 11"</formula>
    </cfRule>
    <cfRule type="expression" dxfId="708" priority="843">
      <formula>$Z33="Gráfico 9"</formula>
    </cfRule>
    <cfRule type="expression" dxfId="707" priority="844">
      <formula>$Z33="Gráfico 8"</formula>
    </cfRule>
    <cfRule type="expression" dxfId="706" priority="845">
      <formula>$Z33="Gráfico 7"</formula>
    </cfRule>
    <cfRule type="expression" dxfId="705" priority="846">
      <formula>$Z33="Gráfico 6"</formula>
    </cfRule>
    <cfRule type="expression" dxfId="704" priority="847">
      <formula>$Z33="Gráfico 4"</formula>
    </cfRule>
    <cfRule type="expression" dxfId="703" priority="848">
      <formula>$Z33="Gráfico 3"</formula>
    </cfRule>
    <cfRule type="expression" dxfId="702" priority="849">
      <formula>$Z33="Gráfico 2"</formula>
    </cfRule>
    <cfRule type="expression" dxfId="701" priority="850">
      <formula>$Z33="Gráfico 1"</formula>
    </cfRule>
    <cfRule type="expression" dxfId="700" priority="851">
      <formula>$Z33="Gráfico 5"</formula>
    </cfRule>
  </conditionalFormatting>
  <conditionalFormatting sqref="M19:M22">
    <cfRule type="expression" dxfId="699" priority="778">
      <formula>$Z19="Reporte 2"</formula>
    </cfRule>
    <cfRule type="expression" dxfId="698" priority="779">
      <formula>$Z19="Reporte 1"</formula>
    </cfRule>
    <cfRule type="expression" dxfId="697" priority="780">
      <formula>$Z19="Informe 10"</formula>
    </cfRule>
    <cfRule type="expression" dxfId="696" priority="781">
      <formula>$Z19="Informe 9"</formula>
    </cfRule>
    <cfRule type="expression" dxfId="695" priority="782">
      <formula>$Z19="Informe 8"</formula>
    </cfRule>
    <cfRule type="expression" dxfId="694" priority="783">
      <formula>$Z19="Informe 7"</formula>
    </cfRule>
    <cfRule type="expression" dxfId="693" priority="784">
      <formula>$Z19="Informe 6"</formula>
    </cfRule>
    <cfRule type="expression" dxfId="692" priority="785">
      <formula>$Z19="Informe 5"</formula>
    </cfRule>
    <cfRule type="expression" dxfId="691" priority="786">
      <formula>$Z19="Informe 4"</formula>
    </cfRule>
    <cfRule type="expression" dxfId="690" priority="787">
      <formula>$Z19="Informe 3"</formula>
    </cfRule>
    <cfRule type="expression" dxfId="689" priority="788">
      <formula>$Z19="Informe 2"</formula>
    </cfRule>
    <cfRule type="expression" dxfId="688" priority="789">
      <formula>$Z19="Informe 1"</formula>
    </cfRule>
    <cfRule type="expression" dxfId="687" priority="790">
      <formula>$Z19="Gráfico 10"</formula>
    </cfRule>
    <cfRule type="expression" dxfId="686" priority="791">
      <formula>$Z19="Gráfico 25"</formula>
    </cfRule>
    <cfRule type="expression" dxfId="685" priority="792">
      <formula>$Z19="Gráfico 24"</formula>
    </cfRule>
    <cfRule type="expression" dxfId="684" priority="793">
      <formula>$Z19="Gráfico 23"</formula>
    </cfRule>
    <cfRule type="expression" dxfId="683" priority="794">
      <formula>$Z19="Gráfico 22"</formula>
    </cfRule>
    <cfRule type="expression" dxfId="682" priority="795">
      <formula>$Z19="Gráfico 21"</formula>
    </cfRule>
    <cfRule type="expression" dxfId="681" priority="796">
      <formula>$Z19="Gráfico 20"</formula>
    </cfRule>
    <cfRule type="expression" dxfId="680" priority="797">
      <formula>$Z19="Gráfico 18"</formula>
    </cfRule>
    <cfRule type="expression" dxfId="679" priority="798">
      <formula>$Z19="Gráfico 19"</formula>
    </cfRule>
    <cfRule type="expression" dxfId="678" priority="799">
      <formula>$Z19="Gráfico 17"</formula>
    </cfRule>
    <cfRule type="expression" dxfId="677" priority="800">
      <formula>$Z19="Gráfico 16"</formula>
    </cfRule>
    <cfRule type="expression" dxfId="676" priority="801">
      <formula>$Z19="Gráfico 15"</formula>
    </cfRule>
    <cfRule type="expression" dxfId="675" priority="802">
      <formula>$Z19="Gráfico 14"</formula>
    </cfRule>
    <cfRule type="expression" dxfId="674" priority="803">
      <formula>$Z19="Gráfico 12"</formula>
    </cfRule>
    <cfRule type="expression" dxfId="673" priority="804">
      <formula>$Z19="Gráfico 13"</formula>
    </cfRule>
    <cfRule type="expression" dxfId="672" priority="805">
      <formula>$Z19="Gráfico 11"</formula>
    </cfRule>
    <cfRule type="expression" dxfId="671" priority="806">
      <formula>$Z19="Gráfico 9"</formula>
    </cfRule>
    <cfRule type="expression" dxfId="670" priority="807">
      <formula>$Z19="Gráfico 8"</formula>
    </cfRule>
    <cfRule type="expression" dxfId="669" priority="808">
      <formula>$Z19="Gráfico 7"</formula>
    </cfRule>
    <cfRule type="expression" dxfId="668" priority="809">
      <formula>$Z19="Gráfico 6"</formula>
    </cfRule>
    <cfRule type="expression" dxfId="667" priority="810">
      <formula>$Z19="Gráfico 4"</formula>
    </cfRule>
    <cfRule type="expression" dxfId="666" priority="811">
      <formula>$Z19="Gráfico 3"</formula>
    </cfRule>
    <cfRule type="expression" dxfId="665" priority="812">
      <formula>$Z19="Gráfico 2"</formula>
    </cfRule>
    <cfRule type="expression" dxfId="664" priority="813">
      <formula>$Z19="Gráfico 1"</formula>
    </cfRule>
    <cfRule type="expression" dxfId="663" priority="814">
      <formula>$Z19="Gráfico 5"</formula>
    </cfRule>
  </conditionalFormatting>
  <conditionalFormatting sqref="M56">
    <cfRule type="expression" dxfId="662" priority="482">
      <formula>$Z56="Reporte 2"</formula>
    </cfRule>
    <cfRule type="expression" dxfId="661" priority="483">
      <formula>$Z56="Reporte 1"</formula>
    </cfRule>
    <cfRule type="expression" dxfId="660" priority="484">
      <formula>$Z56="Informe 10"</formula>
    </cfRule>
    <cfRule type="expression" dxfId="659" priority="485">
      <formula>$Z56="Informe 9"</formula>
    </cfRule>
    <cfRule type="expression" dxfId="658" priority="486">
      <formula>$Z56="Informe 8"</formula>
    </cfRule>
    <cfRule type="expression" dxfId="657" priority="487">
      <formula>$Z56="Informe 7"</formula>
    </cfRule>
    <cfRule type="expression" dxfId="656" priority="488">
      <formula>$Z56="Informe 6"</formula>
    </cfRule>
    <cfRule type="expression" dxfId="655" priority="489">
      <formula>$Z56="Informe 5"</formula>
    </cfRule>
    <cfRule type="expression" dxfId="654" priority="490">
      <formula>$Z56="Informe 4"</formula>
    </cfRule>
    <cfRule type="expression" dxfId="653" priority="491">
      <formula>$Z56="Informe 3"</formula>
    </cfRule>
    <cfRule type="expression" dxfId="652" priority="492">
      <formula>$Z56="Informe 2"</formula>
    </cfRule>
    <cfRule type="expression" dxfId="651" priority="493">
      <formula>$Z56="Informe 1"</formula>
    </cfRule>
    <cfRule type="expression" dxfId="650" priority="494">
      <formula>$Z56="Gráfico 10"</formula>
    </cfRule>
    <cfRule type="expression" dxfId="649" priority="495">
      <formula>$Z56="Gráfico 25"</formula>
    </cfRule>
    <cfRule type="expression" dxfId="648" priority="496">
      <formula>$Z56="Gráfico 24"</formula>
    </cfRule>
    <cfRule type="expression" dxfId="647" priority="497">
      <formula>$Z56="Gráfico 23"</formula>
    </cfRule>
    <cfRule type="expression" dxfId="646" priority="498">
      <formula>$Z56="Gráfico 22"</formula>
    </cfRule>
    <cfRule type="expression" dxfId="645" priority="499">
      <formula>$Z56="Gráfico 21"</formula>
    </cfRule>
    <cfRule type="expression" dxfId="644" priority="500">
      <formula>$Z56="Gráfico 20"</formula>
    </cfRule>
    <cfRule type="expression" dxfId="643" priority="501">
      <formula>$Z56="Gráfico 18"</formula>
    </cfRule>
    <cfRule type="expression" dxfId="642" priority="502">
      <formula>$Z56="Gráfico 19"</formula>
    </cfRule>
    <cfRule type="expression" dxfId="641" priority="503">
      <formula>$Z56="Gráfico 17"</formula>
    </cfRule>
    <cfRule type="expression" dxfId="640" priority="504">
      <formula>$Z56="Gráfico 16"</formula>
    </cfRule>
    <cfRule type="expression" dxfId="639" priority="505">
      <formula>$Z56="Gráfico 15"</formula>
    </cfRule>
    <cfRule type="expression" dxfId="638" priority="506">
      <formula>$Z56="Gráfico 14"</formula>
    </cfRule>
    <cfRule type="expression" dxfId="637" priority="507">
      <formula>$Z56="Gráfico 12"</formula>
    </cfRule>
    <cfRule type="expression" dxfId="636" priority="508">
      <formula>$Z56="Gráfico 13"</formula>
    </cfRule>
    <cfRule type="expression" dxfId="635" priority="509">
      <formula>$Z56="Gráfico 11"</formula>
    </cfRule>
    <cfRule type="expression" dxfId="634" priority="510">
      <formula>$Z56="Gráfico 9"</formula>
    </cfRule>
    <cfRule type="expression" dxfId="633" priority="511">
      <formula>$Z56="Gráfico 8"</formula>
    </cfRule>
    <cfRule type="expression" dxfId="632" priority="512">
      <formula>$Z56="Gráfico 7"</formula>
    </cfRule>
    <cfRule type="expression" dxfId="631" priority="513">
      <formula>$Z56="Gráfico 6"</formula>
    </cfRule>
    <cfRule type="expression" dxfId="630" priority="514">
      <formula>$Z56="Gráfico 4"</formula>
    </cfRule>
    <cfRule type="expression" dxfId="629" priority="515">
      <formula>$Z56="Gráfico 3"</formula>
    </cfRule>
    <cfRule type="expression" dxfId="628" priority="516">
      <formula>$Z56="Gráfico 2"</formula>
    </cfRule>
    <cfRule type="expression" dxfId="627" priority="517">
      <formula>$Z56="Gráfico 1"</formula>
    </cfRule>
    <cfRule type="expression" dxfId="626" priority="518">
      <formula>$Z56="Gráfico 5"</formula>
    </cfRule>
  </conditionalFormatting>
  <conditionalFormatting sqref="M57:M59">
    <cfRule type="expression" dxfId="625" priority="445">
      <formula>$Z57="Reporte 2"</formula>
    </cfRule>
    <cfRule type="expression" dxfId="624" priority="446">
      <formula>$Z57="Reporte 1"</formula>
    </cfRule>
    <cfRule type="expression" dxfId="623" priority="447">
      <formula>$Z57="Informe 10"</formula>
    </cfRule>
    <cfRule type="expression" dxfId="622" priority="448">
      <formula>$Z57="Informe 9"</formula>
    </cfRule>
    <cfRule type="expression" dxfId="621" priority="449">
      <formula>$Z57="Informe 8"</formula>
    </cfRule>
    <cfRule type="expression" dxfId="620" priority="450">
      <formula>$Z57="Informe 7"</formula>
    </cfRule>
    <cfRule type="expression" dxfId="619" priority="451">
      <formula>$Z57="Informe 6"</formula>
    </cfRule>
    <cfRule type="expression" dxfId="618" priority="452">
      <formula>$Z57="Informe 5"</formula>
    </cfRule>
    <cfRule type="expression" dxfId="617" priority="453">
      <formula>$Z57="Informe 4"</formula>
    </cfRule>
    <cfRule type="expression" dxfId="616" priority="454">
      <formula>$Z57="Informe 3"</formula>
    </cfRule>
    <cfRule type="expression" dxfId="615" priority="455">
      <formula>$Z57="Informe 2"</formula>
    </cfRule>
    <cfRule type="expression" dxfId="614" priority="456">
      <formula>$Z57="Informe 1"</formula>
    </cfRule>
    <cfRule type="expression" dxfId="613" priority="457">
      <formula>$Z57="Gráfico 10"</formula>
    </cfRule>
    <cfRule type="expression" dxfId="612" priority="458">
      <formula>$Z57="Gráfico 25"</formula>
    </cfRule>
    <cfRule type="expression" dxfId="611" priority="459">
      <formula>$Z57="Gráfico 24"</formula>
    </cfRule>
    <cfRule type="expression" dxfId="610" priority="460">
      <formula>$Z57="Gráfico 23"</formula>
    </cfRule>
    <cfRule type="expression" dxfId="609" priority="461">
      <formula>$Z57="Gráfico 22"</formula>
    </cfRule>
    <cfRule type="expression" dxfId="608" priority="462">
      <formula>$Z57="Gráfico 21"</formula>
    </cfRule>
    <cfRule type="expression" dxfId="607" priority="463">
      <formula>$Z57="Gráfico 20"</formula>
    </cfRule>
    <cfRule type="expression" dxfId="606" priority="464">
      <formula>$Z57="Gráfico 18"</formula>
    </cfRule>
    <cfRule type="expression" dxfId="605" priority="465">
      <formula>$Z57="Gráfico 19"</formula>
    </cfRule>
    <cfRule type="expression" dxfId="604" priority="466">
      <formula>$Z57="Gráfico 17"</formula>
    </cfRule>
    <cfRule type="expression" dxfId="603" priority="467">
      <formula>$Z57="Gráfico 16"</formula>
    </cfRule>
    <cfRule type="expression" dxfId="602" priority="468">
      <formula>$Z57="Gráfico 15"</formula>
    </cfRule>
    <cfRule type="expression" dxfId="601" priority="469">
      <formula>$Z57="Gráfico 14"</formula>
    </cfRule>
    <cfRule type="expression" dxfId="600" priority="470">
      <formula>$Z57="Gráfico 12"</formula>
    </cfRule>
    <cfRule type="expression" dxfId="599" priority="471">
      <formula>$Z57="Gráfico 13"</formula>
    </cfRule>
    <cfRule type="expression" dxfId="598" priority="472">
      <formula>$Z57="Gráfico 11"</formula>
    </cfRule>
    <cfRule type="expression" dxfId="597" priority="473">
      <formula>$Z57="Gráfico 9"</formula>
    </cfRule>
    <cfRule type="expression" dxfId="596" priority="474">
      <formula>$Z57="Gráfico 8"</formula>
    </cfRule>
    <cfRule type="expression" dxfId="595" priority="475">
      <formula>$Z57="Gráfico 7"</formula>
    </cfRule>
    <cfRule type="expression" dxfId="594" priority="476">
      <formula>$Z57="Gráfico 6"</formula>
    </cfRule>
    <cfRule type="expression" dxfId="593" priority="477">
      <formula>$Z57="Gráfico 4"</formula>
    </cfRule>
    <cfRule type="expression" dxfId="592" priority="478">
      <formula>$Z57="Gráfico 3"</formula>
    </cfRule>
    <cfRule type="expression" dxfId="591" priority="479">
      <formula>$Z57="Gráfico 2"</formula>
    </cfRule>
    <cfRule type="expression" dxfId="590" priority="480">
      <formula>$Z57="Gráfico 1"</formula>
    </cfRule>
    <cfRule type="expression" dxfId="589" priority="481">
      <formula>$Z57="Gráfico 5"</formula>
    </cfRule>
  </conditionalFormatting>
  <conditionalFormatting sqref="M23:M37">
    <cfRule type="expression" dxfId="588" priority="667">
      <formula>$Z23="Reporte 2"</formula>
    </cfRule>
    <cfRule type="expression" dxfId="587" priority="668">
      <formula>$Z23="Reporte 1"</formula>
    </cfRule>
    <cfRule type="expression" dxfId="586" priority="669">
      <formula>$Z23="Informe 10"</formula>
    </cfRule>
    <cfRule type="expression" dxfId="585" priority="670">
      <formula>$Z23="Informe 9"</formula>
    </cfRule>
    <cfRule type="expression" dxfId="584" priority="671">
      <formula>$Z23="Informe 8"</formula>
    </cfRule>
    <cfRule type="expression" dxfId="583" priority="672">
      <formula>$Z23="Informe 7"</formula>
    </cfRule>
    <cfRule type="expression" dxfId="582" priority="673">
      <formula>$Z23="Informe 6"</formula>
    </cfRule>
    <cfRule type="expression" dxfId="581" priority="674">
      <formula>$Z23="Informe 5"</formula>
    </cfRule>
    <cfRule type="expression" dxfId="580" priority="675">
      <formula>$Z23="Informe 4"</formula>
    </cfRule>
    <cfRule type="expression" dxfId="579" priority="676">
      <formula>$Z23="Informe 3"</formula>
    </cfRule>
    <cfRule type="expression" dxfId="578" priority="677">
      <formula>$Z23="Informe 2"</formula>
    </cfRule>
    <cfRule type="expression" dxfId="577" priority="678">
      <formula>$Z23="Informe 1"</formula>
    </cfRule>
    <cfRule type="expression" dxfId="576" priority="679">
      <formula>$Z23="Gráfico 10"</formula>
    </cfRule>
    <cfRule type="expression" dxfId="575" priority="680">
      <formula>$Z23="Gráfico 25"</formula>
    </cfRule>
    <cfRule type="expression" dxfId="574" priority="681">
      <formula>$Z23="Gráfico 24"</formula>
    </cfRule>
    <cfRule type="expression" dxfId="573" priority="682">
      <formula>$Z23="Gráfico 23"</formula>
    </cfRule>
    <cfRule type="expression" dxfId="572" priority="683">
      <formula>$Z23="Gráfico 22"</formula>
    </cfRule>
    <cfRule type="expression" dxfId="571" priority="684">
      <formula>$Z23="Gráfico 21"</formula>
    </cfRule>
    <cfRule type="expression" dxfId="570" priority="685">
      <formula>$Z23="Gráfico 20"</formula>
    </cfRule>
    <cfRule type="expression" dxfId="569" priority="686">
      <formula>$Z23="Gráfico 18"</formula>
    </cfRule>
    <cfRule type="expression" dxfId="568" priority="687">
      <formula>$Z23="Gráfico 19"</formula>
    </cfRule>
    <cfRule type="expression" dxfId="567" priority="688">
      <formula>$Z23="Gráfico 17"</formula>
    </cfRule>
    <cfRule type="expression" dxfId="566" priority="689">
      <formula>$Z23="Gráfico 16"</formula>
    </cfRule>
    <cfRule type="expression" dxfId="565" priority="690">
      <formula>$Z23="Gráfico 15"</formula>
    </cfRule>
    <cfRule type="expression" dxfId="564" priority="691">
      <formula>$Z23="Gráfico 14"</formula>
    </cfRule>
    <cfRule type="expression" dxfId="563" priority="692">
      <formula>$Z23="Gráfico 12"</formula>
    </cfRule>
    <cfRule type="expression" dxfId="562" priority="693">
      <formula>$Z23="Gráfico 13"</formula>
    </cfRule>
    <cfRule type="expression" dxfId="561" priority="694">
      <formula>$Z23="Gráfico 11"</formula>
    </cfRule>
    <cfRule type="expression" dxfId="560" priority="695">
      <formula>$Z23="Gráfico 9"</formula>
    </cfRule>
    <cfRule type="expression" dxfId="559" priority="696">
      <formula>$Z23="Gráfico 8"</formula>
    </cfRule>
    <cfRule type="expression" dxfId="558" priority="697">
      <formula>$Z23="Gráfico 7"</formula>
    </cfRule>
    <cfRule type="expression" dxfId="557" priority="698">
      <formula>$Z23="Gráfico 6"</formula>
    </cfRule>
    <cfRule type="expression" dxfId="556" priority="699">
      <formula>$Z23="Gráfico 4"</formula>
    </cfRule>
    <cfRule type="expression" dxfId="555" priority="700">
      <formula>$Z23="Gráfico 3"</formula>
    </cfRule>
    <cfRule type="expression" dxfId="554" priority="701">
      <formula>$Z23="Gráfico 2"</formula>
    </cfRule>
    <cfRule type="expression" dxfId="553" priority="702">
      <formula>$Z23="Gráfico 1"</formula>
    </cfRule>
    <cfRule type="expression" dxfId="552" priority="703">
      <formula>$Z23="Gráfico 5"</formula>
    </cfRule>
  </conditionalFormatting>
  <conditionalFormatting sqref="M38:M41 M52">
    <cfRule type="expression" dxfId="551" priority="630">
      <formula>$Z38="Reporte 2"</formula>
    </cfRule>
    <cfRule type="expression" dxfId="550" priority="631">
      <formula>$Z38="Reporte 1"</formula>
    </cfRule>
    <cfRule type="expression" dxfId="549" priority="632">
      <formula>$Z38="Informe 10"</formula>
    </cfRule>
    <cfRule type="expression" dxfId="548" priority="633">
      <formula>$Z38="Informe 9"</formula>
    </cfRule>
    <cfRule type="expression" dxfId="547" priority="634">
      <formula>$Z38="Informe 8"</formula>
    </cfRule>
    <cfRule type="expression" dxfId="546" priority="635">
      <formula>$Z38="Informe 7"</formula>
    </cfRule>
    <cfRule type="expression" dxfId="545" priority="636">
      <formula>$Z38="Informe 6"</formula>
    </cfRule>
    <cfRule type="expression" dxfId="544" priority="637">
      <formula>$Z38="Informe 5"</formula>
    </cfRule>
    <cfRule type="expression" dxfId="543" priority="638">
      <formula>$Z38="Informe 4"</formula>
    </cfRule>
    <cfRule type="expression" dxfId="542" priority="639">
      <formula>$Z38="Informe 3"</formula>
    </cfRule>
    <cfRule type="expression" dxfId="541" priority="640">
      <formula>$Z38="Informe 2"</formula>
    </cfRule>
    <cfRule type="expression" dxfId="540" priority="641">
      <formula>$Z38="Informe 1"</formula>
    </cfRule>
    <cfRule type="expression" dxfId="539" priority="642">
      <formula>$Z38="Gráfico 10"</formula>
    </cfRule>
    <cfRule type="expression" dxfId="538" priority="643">
      <formula>$Z38="Gráfico 25"</formula>
    </cfRule>
    <cfRule type="expression" dxfId="537" priority="644">
      <formula>$Z38="Gráfico 24"</formula>
    </cfRule>
    <cfRule type="expression" dxfId="536" priority="645">
      <formula>$Z38="Gráfico 23"</formula>
    </cfRule>
    <cfRule type="expression" dxfId="535" priority="646">
      <formula>$Z38="Gráfico 22"</formula>
    </cfRule>
    <cfRule type="expression" dxfId="534" priority="647">
      <formula>$Z38="Gráfico 21"</formula>
    </cfRule>
    <cfRule type="expression" dxfId="533" priority="648">
      <formula>$Z38="Gráfico 20"</formula>
    </cfRule>
    <cfRule type="expression" dxfId="532" priority="649">
      <formula>$Z38="Gráfico 18"</formula>
    </cfRule>
    <cfRule type="expression" dxfId="531" priority="650">
      <formula>$Z38="Gráfico 19"</formula>
    </cfRule>
    <cfRule type="expression" dxfId="530" priority="651">
      <formula>$Z38="Gráfico 17"</formula>
    </cfRule>
    <cfRule type="expression" dxfId="529" priority="652">
      <formula>$Z38="Gráfico 16"</formula>
    </cfRule>
    <cfRule type="expression" dxfId="528" priority="653">
      <formula>$Z38="Gráfico 15"</formula>
    </cfRule>
    <cfRule type="expression" dxfId="527" priority="654">
      <formula>$Z38="Gráfico 14"</formula>
    </cfRule>
    <cfRule type="expression" dxfId="526" priority="655">
      <formula>$Z38="Gráfico 12"</formula>
    </cfRule>
    <cfRule type="expression" dxfId="525" priority="656">
      <formula>$Z38="Gráfico 13"</formula>
    </cfRule>
    <cfRule type="expression" dxfId="524" priority="657">
      <formula>$Z38="Gráfico 11"</formula>
    </cfRule>
    <cfRule type="expression" dxfId="523" priority="658">
      <formula>$Z38="Gráfico 9"</formula>
    </cfRule>
    <cfRule type="expression" dxfId="522" priority="659">
      <formula>$Z38="Gráfico 8"</formula>
    </cfRule>
    <cfRule type="expression" dxfId="521" priority="660">
      <formula>$Z38="Gráfico 7"</formula>
    </cfRule>
    <cfRule type="expression" dxfId="520" priority="661">
      <formula>$Z38="Gráfico 6"</formula>
    </cfRule>
    <cfRule type="expression" dxfId="519" priority="662">
      <formula>$Z38="Gráfico 4"</formula>
    </cfRule>
    <cfRule type="expression" dxfId="518" priority="663">
      <formula>$Z38="Gráfico 3"</formula>
    </cfRule>
    <cfRule type="expression" dxfId="517" priority="664">
      <formula>$Z38="Gráfico 2"</formula>
    </cfRule>
    <cfRule type="expression" dxfId="516" priority="665">
      <formula>$Z38="Gráfico 1"</formula>
    </cfRule>
    <cfRule type="expression" dxfId="515" priority="666">
      <formula>$Z38="Gráfico 5"</formula>
    </cfRule>
  </conditionalFormatting>
  <conditionalFormatting sqref="M53">
    <cfRule type="expression" dxfId="514" priority="593">
      <formula>$Z53="Reporte 2"</formula>
    </cfRule>
    <cfRule type="expression" dxfId="513" priority="594">
      <formula>$Z53="Reporte 1"</formula>
    </cfRule>
    <cfRule type="expression" dxfId="512" priority="595">
      <formula>$Z53="Informe 10"</formula>
    </cfRule>
    <cfRule type="expression" dxfId="511" priority="596">
      <formula>$Z53="Informe 9"</formula>
    </cfRule>
    <cfRule type="expression" dxfId="510" priority="597">
      <formula>$Z53="Informe 8"</formula>
    </cfRule>
    <cfRule type="expression" dxfId="509" priority="598">
      <formula>$Z53="Informe 7"</formula>
    </cfRule>
    <cfRule type="expression" dxfId="508" priority="599">
      <formula>$Z53="Informe 6"</formula>
    </cfRule>
    <cfRule type="expression" dxfId="507" priority="600">
      <formula>$Z53="Informe 5"</formula>
    </cfRule>
    <cfRule type="expression" dxfId="506" priority="601">
      <formula>$Z53="Informe 4"</formula>
    </cfRule>
    <cfRule type="expression" dxfId="505" priority="602">
      <formula>$Z53="Informe 3"</formula>
    </cfRule>
    <cfRule type="expression" dxfId="504" priority="603">
      <formula>$Z53="Informe 2"</formula>
    </cfRule>
    <cfRule type="expression" dxfId="503" priority="604">
      <formula>$Z53="Informe 1"</formula>
    </cfRule>
    <cfRule type="expression" dxfId="502" priority="605">
      <formula>$Z53="Gráfico 10"</formula>
    </cfRule>
    <cfRule type="expression" dxfId="501" priority="606">
      <formula>$Z53="Gráfico 25"</formula>
    </cfRule>
    <cfRule type="expression" dxfId="500" priority="607">
      <formula>$Z53="Gráfico 24"</formula>
    </cfRule>
    <cfRule type="expression" dxfId="499" priority="608">
      <formula>$Z53="Gráfico 23"</formula>
    </cfRule>
    <cfRule type="expression" dxfId="498" priority="609">
      <formula>$Z53="Gráfico 22"</formula>
    </cfRule>
    <cfRule type="expression" dxfId="497" priority="610">
      <formula>$Z53="Gráfico 21"</formula>
    </cfRule>
    <cfRule type="expression" dxfId="496" priority="611">
      <formula>$Z53="Gráfico 20"</formula>
    </cfRule>
    <cfRule type="expression" dxfId="495" priority="612">
      <formula>$Z53="Gráfico 18"</formula>
    </cfRule>
    <cfRule type="expression" dxfId="494" priority="613">
      <formula>$Z53="Gráfico 19"</formula>
    </cfRule>
    <cfRule type="expression" dxfId="493" priority="614">
      <formula>$Z53="Gráfico 17"</formula>
    </cfRule>
    <cfRule type="expression" dxfId="492" priority="615">
      <formula>$Z53="Gráfico 16"</formula>
    </cfRule>
    <cfRule type="expression" dxfId="491" priority="616">
      <formula>$Z53="Gráfico 15"</formula>
    </cfRule>
    <cfRule type="expression" dxfId="490" priority="617">
      <formula>$Z53="Gráfico 14"</formula>
    </cfRule>
    <cfRule type="expression" dxfId="489" priority="618">
      <formula>$Z53="Gráfico 12"</formula>
    </cfRule>
    <cfRule type="expression" dxfId="488" priority="619">
      <formula>$Z53="Gráfico 13"</formula>
    </cfRule>
    <cfRule type="expression" dxfId="487" priority="620">
      <formula>$Z53="Gráfico 11"</formula>
    </cfRule>
    <cfRule type="expression" dxfId="486" priority="621">
      <formula>$Z53="Gráfico 9"</formula>
    </cfRule>
    <cfRule type="expression" dxfId="485" priority="622">
      <formula>$Z53="Gráfico 8"</formula>
    </cfRule>
    <cfRule type="expression" dxfId="484" priority="623">
      <formula>$Z53="Gráfico 7"</formula>
    </cfRule>
    <cfRule type="expression" dxfId="483" priority="624">
      <formula>$Z53="Gráfico 6"</formula>
    </cfRule>
    <cfRule type="expression" dxfId="482" priority="625">
      <formula>$Z53="Gráfico 4"</formula>
    </cfRule>
    <cfRule type="expression" dxfId="481" priority="626">
      <formula>$Z53="Gráfico 3"</formula>
    </cfRule>
    <cfRule type="expression" dxfId="480" priority="627">
      <formula>$Z53="Gráfico 2"</formula>
    </cfRule>
    <cfRule type="expression" dxfId="479" priority="628">
      <formula>$Z53="Gráfico 1"</formula>
    </cfRule>
    <cfRule type="expression" dxfId="478" priority="629">
      <formula>$Z53="Gráfico 5"</formula>
    </cfRule>
  </conditionalFormatting>
  <conditionalFormatting sqref="M54">
    <cfRule type="expression" dxfId="477" priority="556">
      <formula>$Z54="Reporte 2"</formula>
    </cfRule>
    <cfRule type="expression" dxfId="476" priority="557">
      <formula>$Z54="Reporte 1"</formula>
    </cfRule>
    <cfRule type="expression" dxfId="475" priority="558">
      <formula>$Z54="Informe 10"</formula>
    </cfRule>
    <cfRule type="expression" dxfId="474" priority="559">
      <formula>$Z54="Informe 9"</formula>
    </cfRule>
    <cfRule type="expression" dxfId="473" priority="560">
      <formula>$Z54="Informe 8"</formula>
    </cfRule>
    <cfRule type="expression" dxfId="472" priority="561">
      <formula>$Z54="Informe 7"</formula>
    </cfRule>
    <cfRule type="expression" dxfId="471" priority="562">
      <formula>$Z54="Informe 6"</formula>
    </cfRule>
    <cfRule type="expression" dxfId="470" priority="563">
      <formula>$Z54="Informe 5"</formula>
    </cfRule>
    <cfRule type="expression" dxfId="469" priority="564">
      <formula>$Z54="Informe 4"</formula>
    </cfRule>
    <cfRule type="expression" dxfId="468" priority="565">
      <formula>$Z54="Informe 3"</formula>
    </cfRule>
    <cfRule type="expression" dxfId="467" priority="566">
      <formula>$Z54="Informe 2"</formula>
    </cfRule>
    <cfRule type="expression" dxfId="466" priority="567">
      <formula>$Z54="Informe 1"</formula>
    </cfRule>
    <cfRule type="expression" dxfId="465" priority="568">
      <formula>$Z54="Gráfico 10"</formula>
    </cfRule>
    <cfRule type="expression" dxfId="464" priority="569">
      <formula>$Z54="Gráfico 25"</formula>
    </cfRule>
    <cfRule type="expression" dxfId="463" priority="570">
      <formula>$Z54="Gráfico 24"</formula>
    </cfRule>
    <cfRule type="expression" dxfId="462" priority="571">
      <formula>$Z54="Gráfico 23"</formula>
    </cfRule>
    <cfRule type="expression" dxfId="461" priority="572">
      <formula>$Z54="Gráfico 22"</formula>
    </cfRule>
    <cfRule type="expression" dxfId="460" priority="573">
      <formula>$Z54="Gráfico 21"</formula>
    </cfRule>
    <cfRule type="expression" dxfId="459" priority="574">
      <formula>$Z54="Gráfico 20"</formula>
    </cfRule>
    <cfRule type="expression" dxfId="458" priority="575">
      <formula>$Z54="Gráfico 18"</formula>
    </cfRule>
    <cfRule type="expression" dxfId="457" priority="576">
      <formula>$Z54="Gráfico 19"</formula>
    </cfRule>
    <cfRule type="expression" dxfId="456" priority="577">
      <formula>$Z54="Gráfico 17"</formula>
    </cfRule>
    <cfRule type="expression" dxfId="455" priority="578">
      <formula>$Z54="Gráfico 16"</formula>
    </cfRule>
    <cfRule type="expression" dxfId="454" priority="579">
      <formula>$Z54="Gráfico 15"</formula>
    </cfRule>
    <cfRule type="expression" dxfId="453" priority="580">
      <formula>$Z54="Gráfico 14"</formula>
    </cfRule>
    <cfRule type="expression" dxfId="452" priority="581">
      <formula>$Z54="Gráfico 12"</formula>
    </cfRule>
    <cfRule type="expression" dxfId="451" priority="582">
      <formula>$Z54="Gráfico 13"</formula>
    </cfRule>
    <cfRule type="expression" dxfId="450" priority="583">
      <formula>$Z54="Gráfico 11"</formula>
    </cfRule>
    <cfRule type="expression" dxfId="449" priority="584">
      <formula>$Z54="Gráfico 9"</formula>
    </cfRule>
    <cfRule type="expression" dxfId="448" priority="585">
      <formula>$Z54="Gráfico 8"</formula>
    </cfRule>
    <cfRule type="expression" dxfId="447" priority="586">
      <formula>$Z54="Gráfico 7"</formula>
    </cfRule>
    <cfRule type="expression" dxfId="446" priority="587">
      <formula>$Z54="Gráfico 6"</formula>
    </cfRule>
    <cfRule type="expression" dxfId="445" priority="588">
      <formula>$Z54="Gráfico 4"</formula>
    </cfRule>
    <cfRule type="expression" dxfId="444" priority="589">
      <formula>$Z54="Gráfico 3"</formula>
    </cfRule>
    <cfRule type="expression" dxfId="443" priority="590">
      <formula>$Z54="Gráfico 2"</formula>
    </cfRule>
    <cfRule type="expression" dxfId="442" priority="591">
      <formula>$Z54="Gráfico 1"</formula>
    </cfRule>
    <cfRule type="expression" dxfId="441" priority="592">
      <formula>$Z54="Gráfico 5"</formula>
    </cfRule>
  </conditionalFormatting>
  <conditionalFormatting sqref="O47:O51">
    <cfRule type="expression" dxfId="440" priority="408">
      <formula>$Z47="Reporte 2"</formula>
    </cfRule>
    <cfRule type="expression" dxfId="439" priority="409">
      <formula>$Z47="Reporte 1"</formula>
    </cfRule>
    <cfRule type="expression" dxfId="438" priority="410">
      <formula>$Z47="Informe 10"</formula>
    </cfRule>
    <cfRule type="expression" dxfId="437" priority="411">
      <formula>$Z47="Informe 9"</formula>
    </cfRule>
    <cfRule type="expression" dxfId="436" priority="412">
      <formula>$Z47="Informe 8"</formula>
    </cfRule>
    <cfRule type="expression" dxfId="435" priority="413">
      <formula>$Z47="Informe 7"</formula>
    </cfRule>
    <cfRule type="expression" dxfId="434" priority="414">
      <formula>$Z47="Informe 6"</formula>
    </cfRule>
    <cfRule type="expression" dxfId="433" priority="415">
      <formula>$Z47="Informe 5"</formula>
    </cfRule>
    <cfRule type="expression" dxfId="432" priority="416">
      <formula>$Z47="Informe 4"</formula>
    </cfRule>
    <cfRule type="expression" dxfId="431" priority="417">
      <formula>$Z47="Informe 3"</formula>
    </cfRule>
    <cfRule type="expression" dxfId="430" priority="418">
      <formula>$Z47="Informe 2"</formula>
    </cfRule>
    <cfRule type="expression" dxfId="429" priority="419">
      <formula>$Z47="Informe 1"</formula>
    </cfRule>
    <cfRule type="expression" dxfId="428" priority="420">
      <formula>$Z47="Gráfico 10"</formula>
    </cfRule>
    <cfRule type="expression" dxfId="427" priority="421">
      <formula>$Z47="Gráfico 25"</formula>
    </cfRule>
    <cfRule type="expression" dxfId="426" priority="422">
      <formula>$Z47="Gráfico 24"</formula>
    </cfRule>
    <cfRule type="expression" dxfId="425" priority="423">
      <formula>$Z47="Gráfico 23"</formula>
    </cfRule>
    <cfRule type="expression" dxfId="424" priority="424">
      <formula>$Z47="Gráfico 22"</formula>
    </cfRule>
    <cfRule type="expression" dxfId="423" priority="425">
      <formula>$Z47="Gráfico 21"</formula>
    </cfRule>
    <cfRule type="expression" dxfId="422" priority="426">
      <formula>$Z47="Gráfico 20"</formula>
    </cfRule>
    <cfRule type="expression" dxfId="421" priority="427">
      <formula>$Z47="Gráfico 18"</formula>
    </cfRule>
    <cfRule type="expression" dxfId="420" priority="428">
      <formula>$Z47="Gráfico 19"</formula>
    </cfRule>
    <cfRule type="expression" dxfId="419" priority="429">
      <formula>$Z47="Gráfico 17"</formula>
    </cfRule>
    <cfRule type="expression" dxfId="418" priority="430">
      <formula>$Z47="Gráfico 16"</formula>
    </cfRule>
    <cfRule type="expression" dxfId="417" priority="431">
      <formula>$Z47="Gráfico 15"</formula>
    </cfRule>
    <cfRule type="expression" dxfId="416" priority="432">
      <formula>$Z47="Gráfico 14"</formula>
    </cfRule>
    <cfRule type="expression" dxfId="415" priority="433">
      <formula>$Z47="Gráfico 12"</formula>
    </cfRule>
    <cfRule type="expression" dxfId="414" priority="434">
      <formula>$Z47="Gráfico 13"</formula>
    </cfRule>
    <cfRule type="expression" dxfId="413" priority="435">
      <formula>$Z47="Gráfico 11"</formula>
    </cfRule>
    <cfRule type="expression" dxfId="412" priority="436">
      <formula>$Z47="Gráfico 9"</formula>
    </cfRule>
    <cfRule type="expression" dxfId="411" priority="437">
      <formula>$Z47="Gráfico 8"</formula>
    </cfRule>
    <cfRule type="expression" dxfId="410" priority="438">
      <formula>$Z47="Gráfico 7"</formula>
    </cfRule>
    <cfRule type="expression" dxfId="409" priority="439">
      <formula>$Z47="Gráfico 6"</formula>
    </cfRule>
    <cfRule type="expression" dxfId="408" priority="440">
      <formula>$Z47="Gráfico 4"</formula>
    </cfRule>
    <cfRule type="expression" dxfId="407" priority="441">
      <formula>$Z47="Gráfico 3"</formula>
    </cfRule>
    <cfRule type="expression" dxfId="406" priority="442">
      <formula>$Z47="Gráfico 2"</formula>
    </cfRule>
    <cfRule type="expression" dxfId="405" priority="443">
      <formula>$Z47="Gráfico 1"</formula>
    </cfRule>
    <cfRule type="expression" dxfId="404" priority="444">
      <formula>$Z47="Gráfico 5"</formula>
    </cfRule>
  </conditionalFormatting>
  <conditionalFormatting sqref="O47:O51">
    <cfRule type="expression" dxfId="403" priority="371">
      <formula>$Z47="Reporte 2"</formula>
    </cfRule>
    <cfRule type="expression" dxfId="402" priority="372">
      <formula>$Z47="Reporte 1"</formula>
    </cfRule>
    <cfRule type="expression" dxfId="401" priority="373">
      <formula>$Z47="Informe 10"</formula>
    </cfRule>
    <cfRule type="expression" dxfId="400" priority="374">
      <formula>$Z47="Informe 9"</formula>
    </cfRule>
    <cfRule type="expression" dxfId="399" priority="375">
      <formula>$Z47="Informe 8"</formula>
    </cfRule>
    <cfRule type="expression" dxfId="398" priority="376">
      <formula>$Z47="Informe 7"</formula>
    </cfRule>
    <cfRule type="expression" dxfId="397" priority="377">
      <formula>$Z47="Informe 6"</formula>
    </cfRule>
    <cfRule type="expression" dxfId="396" priority="378">
      <formula>$Z47="Informe 5"</formula>
    </cfRule>
    <cfRule type="expression" dxfId="395" priority="379">
      <formula>$Z47="Informe 4"</formula>
    </cfRule>
    <cfRule type="expression" dxfId="394" priority="380">
      <formula>$Z47="Informe 3"</formula>
    </cfRule>
    <cfRule type="expression" dxfId="393" priority="381">
      <formula>$Z47="Informe 2"</formula>
    </cfRule>
    <cfRule type="expression" dxfId="392" priority="382">
      <formula>$Z47="Informe 1"</formula>
    </cfRule>
    <cfRule type="expression" dxfId="391" priority="383">
      <formula>$Z47="Gráfico 10"</formula>
    </cfRule>
    <cfRule type="expression" dxfId="390" priority="384">
      <formula>$Z47="Gráfico 25"</formula>
    </cfRule>
    <cfRule type="expression" dxfId="389" priority="385">
      <formula>$Z47="Gráfico 24"</formula>
    </cfRule>
    <cfRule type="expression" dxfId="388" priority="386">
      <formula>$Z47="Gráfico 23"</formula>
    </cfRule>
    <cfRule type="expression" dxfId="387" priority="387">
      <formula>$Z47="Gráfico 22"</formula>
    </cfRule>
    <cfRule type="expression" dxfId="386" priority="388">
      <formula>$Z47="Gráfico 21"</formula>
    </cfRule>
    <cfRule type="expression" dxfId="385" priority="389">
      <formula>$Z47="Gráfico 20"</formula>
    </cfRule>
    <cfRule type="expression" dxfId="384" priority="390">
      <formula>$Z47="Gráfico 18"</formula>
    </cfRule>
    <cfRule type="expression" dxfId="383" priority="391">
      <formula>$Z47="Gráfico 19"</formula>
    </cfRule>
    <cfRule type="expression" dxfId="382" priority="392">
      <formula>$Z47="Gráfico 17"</formula>
    </cfRule>
    <cfRule type="expression" dxfId="381" priority="393">
      <formula>$Z47="Gráfico 16"</formula>
    </cfRule>
    <cfRule type="expression" dxfId="380" priority="394">
      <formula>$Z47="Gráfico 15"</formula>
    </cfRule>
    <cfRule type="expression" dxfId="379" priority="395">
      <formula>$Z47="Gráfico 14"</formula>
    </cfRule>
    <cfRule type="expression" dxfId="378" priority="396">
      <formula>$Z47="Gráfico 12"</formula>
    </cfRule>
    <cfRule type="expression" dxfId="377" priority="397">
      <formula>$Z47="Gráfico 13"</formula>
    </cfRule>
    <cfRule type="expression" dxfId="376" priority="398">
      <formula>$Z47="Gráfico 11"</formula>
    </cfRule>
    <cfRule type="expression" dxfId="375" priority="399">
      <formula>$Z47="Gráfico 9"</formula>
    </cfRule>
    <cfRule type="expression" dxfId="374" priority="400">
      <formula>$Z47="Gráfico 8"</formula>
    </cfRule>
    <cfRule type="expression" dxfId="373" priority="401">
      <formula>$Z47="Gráfico 7"</formula>
    </cfRule>
    <cfRule type="expression" dxfId="372" priority="402">
      <formula>$Z47="Gráfico 6"</formula>
    </cfRule>
    <cfRule type="expression" dxfId="371" priority="403">
      <formula>$Z47="Gráfico 4"</formula>
    </cfRule>
    <cfRule type="expression" dxfId="370" priority="404">
      <formula>$Z47="Gráfico 3"</formula>
    </cfRule>
    <cfRule type="expression" dxfId="369" priority="405">
      <formula>$Z47="Gráfico 2"</formula>
    </cfRule>
    <cfRule type="expression" dxfId="368" priority="406">
      <formula>$Z47="Gráfico 1"</formula>
    </cfRule>
    <cfRule type="expression" dxfId="367" priority="407">
      <formula>$Z47="Gráfico 5"</formula>
    </cfRule>
  </conditionalFormatting>
  <conditionalFormatting sqref="M43">
    <cfRule type="expression" dxfId="366" priority="334">
      <formula>$Z43="Reporte 2"</formula>
    </cfRule>
    <cfRule type="expression" dxfId="365" priority="335">
      <formula>$Z43="Reporte 1"</formula>
    </cfRule>
    <cfRule type="expression" dxfId="364" priority="336">
      <formula>$Z43="Informe 10"</formula>
    </cfRule>
    <cfRule type="expression" dxfId="363" priority="337">
      <formula>$Z43="Informe 9"</formula>
    </cfRule>
    <cfRule type="expression" dxfId="362" priority="338">
      <formula>$Z43="Informe 8"</formula>
    </cfRule>
    <cfRule type="expression" dxfId="361" priority="339">
      <formula>$Z43="Informe 7"</formula>
    </cfRule>
    <cfRule type="expression" dxfId="360" priority="340">
      <formula>$Z43="Informe 6"</formula>
    </cfRule>
    <cfRule type="expression" dxfId="359" priority="341">
      <formula>$Z43="Informe 5"</formula>
    </cfRule>
    <cfRule type="expression" dxfId="358" priority="342">
      <formula>$Z43="Informe 4"</formula>
    </cfRule>
    <cfRule type="expression" dxfId="357" priority="343">
      <formula>$Z43="Informe 3"</formula>
    </cfRule>
    <cfRule type="expression" dxfId="356" priority="344">
      <formula>$Z43="Informe 2"</formula>
    </cfRule>
    <cfRule type="expression" dxfId="355" priority="345">
      <formula>$Z43="Informe 1"</formula>
    </cfRule>
    <cfRule type="expression" dxfId="354" priority="346">
      <formula>$Z43="Gráfico 10"</formula>
    </cfRule>
    <cfRule type="expression" dxfId="353" priority="347">
      <formula>$Z43="Gráfico 25"</formula>
    </cfRule>
    <cfRule type="expression" dxfId="352" priority="348">
      <formula>$Z43="Gráfico 24"</formula>
    </cfRule>
    <cfRule type="expression" dxfId="351" priority="349">
      <formula>$Z43="Gráfico 23"</formula>
    </cfRule>
    <cfRule type="expression" dxfId="350" priority="350">
      <formula>$Z43="Gráfico 22"</formula>
    </cfRule>
    <cfRule type="expression" dxfId="349" priority="351">
      <formula>$Z43="Gráfico 21"</formula>
    </cfRule>
    <cfRule type="expression" dxfId="348" priority="352">
      <formula>$Z43="Gráfico 20"</formula>
    </cfRule>
    <cfRule type="expression" dxfId="347" priority="353">
      <formula>$Z43="Gráfico 18"</formula>
    </cfRule>
    <cfRule type="expression" dxfId="346" priority="354">
      <formula>$Z43="Gráfico 19"</formula>
    </cfRule>
    <cfRule type="expression" dxfId="345" priority="355">
      <formula>$Z43="Gráfico 17"</formula>
    </cfRule>
    <cfRule type="expression" dxfId="344" priority="356">
      <formula>$Z43="Gráfico 16"</formula>
    </cfRule>
    <cfRule type="expression" dxfId="343" priority="357">
      <formula>$Z43="Gráfico 15"</formula>
    </cfRule>
    <cfRule type="expression" dxfId="342" priority="358">
      <formula>$Z43="Gráfico 14"</formula>
    </cfRule>
    <cfRule type="expression" dxfId="341" priority="359">
      <formula>$Z43="Gráfico 12"</formula>
    </cfRule>
    <cfRule type="expression" dxfId="340" priority="360">
      <formula>$Z43="Gráfico 13"</formula>
    </cfRule>
    <cfRule type="expression" dxfId="339" priority="361">
      <formula>$Z43="Gráfico 11"</formula>
    </cfRule>
    <cfRule type="expression" dxfId="338" priority="362">
      <formula>$Z43="Gráfico 9"</formula>
    </cfRule>
    <cfRule type="expression" dxfId="337" priority="363">
      <formula>$Z43="Gráfico 8"</formula>
    </cfRule>
    <cfRule type="expression" dxfId="336" priority="364">
      <formula>$Z43="Gráfico 7"</formula>
    </cfRule>
    <cfRule type="expression" dxfId="335" priority="365">
      <formula>$Z43="Gráfico 6"</formula>
    </cfRule>
    <cfRule type="expression" dxfId="334" priority="366">
      <formula>$Z43="Gráfico 4"</formula>
    </cfRule>
    <cfRule type="expression" dxfId="333" priority="367">
      <formula>$Z43="Gráfico 3"</formula>
    </cfRule>
    <cfRule type="expression" dxfId="332" priority="368">
      <formula>$Z43="Gráfico 2"</formula>
    </cfRule>
    <cfRule type="expression" dxfId="331" priority="369">
      <formula>$Z43="Gráfico 1"</formula>
    </cfRule>
    <cfRule type="expression" dxfId="330" priority="370">
      <formula>$Z43="Gráfico 5"</formula>
    </cfRule>
  </conditionalFormatting>
  <conditionalFormatting sqref="M44">
    <cfRule type="expression" dxfId="329" priority="297">
      <formula>$Z44="Reporte 2"</formula>
    </cfRule>
    <cfRule type="expression" dxfId="328" priority="298">
      <formula>$Z44="Reporte 1"</formula>
    </cfRule>
    <cfRule type="expression" dxfId="327" priority="299">
      <formula>$Z44="Informe 10"</formula>
    </cfRule>
    <cfRule type="expression" dxfId="326" priority="300">
      <formula>$Z44="Informe 9"</formula>
    </cfRule>
    <cfRule type="expression" dxfId="325" priority="301">
      <formula>$Z44="Informe 8"</formula>
    </cfRule>
    <cfRule type="expression" dxfId="324" priority="302">
      <formula>$Z44="Informe 7"</formula>
    </cfRule>
    <cfRule type="expression" dxfId="323" priority="303">
      <formula>$Z44="Informe 6"</formula>
    </cfRule>
    <cfRule type="expression" dxfId="322" priority="304">
      <formula>$Z44="Informe 5"</formula>
    </cfRule>
    <cfRule type="expression" dxfId="321" priority="305">
      <formula>$Z44="Informe 4"</formula>
    </cfRule>
    <cfRule type="expression" dxfId="320" priority="306">
      <formula>$Z44="Informe 3"</formula>
    </cfRule>
    <cfRule type="expression" dxfId="319" priority="307">
      <formula>$Z44="Informe 2"</formula>
    </cfRule>
    <cfRule type="expression" dxfId="318" priority="308">
      <formula>$Z44="Informe 1"</formula>
    </cfRule>
    <cfRule type="expression" dxfId="317" priority="309">
      <formula>$Z44="Gráfico 10"</formula>
    </cfRule>
    <cfRule type="expression" dxfId="316" priority="310">
      <formula>$Z44="Gráfico 25"</formula>
    </cfRule>
    <cfRule type="expression" dxfId="315" priority="311">
      <formula>$Z44="Gráfico 24"</formula>
    </cfRule>
    <cfRule type="expression" dxfId="314" priority="312">
      <formula>$Z44="Gráfico 23"</formula>
    </cfRule>
    <cfRule type="expression" dxfId="313" priority="313">
      <formula>$Z44="Gráfico 22"</formula>
    </cfRule>
    <cfRule type="expression" dxfId="312" priority="314">
      <formula>$Z44="Gráfico 21"</formula>
    </cfRule>
    <cfRule type="expression" dxfId="311" priority="315">
      <formula>$Z44="Gráfico 20"</formula>
    </cfRule>
    <cfRule type="expression" dxfId="310" priority="316">
      <formula>$Z44="Gráfico 18"</formula>
    </cfRule>
    <cfRule type="expression" dxfId="309" priority="317">
      <formula>$Z44="Gráfico 19"</formula>
    </cfRule>
    <cfRule type="expression" dxfId="308" priority="318">
      <formula>$Z44="Gráfico 17"</formula>
    </cfRule>
    <cfRule type="expression" dxfId="307" priority="319">
      <formula>$Z44="Gráfico 16"</formula>
    </cfRule>
    <cfRule type="expression" dxfId="306" priority="320">
      <formula>$Z44="Gráfico 15"</formula>
    </cfRule>
    <cfRule type="expression" dxfId="305" priority="321">
      <formula>$Z44="Gráfico 14"</formula>
    </cfRule>
    <cfRule type="expression" dxfId="304" priority="322">
      <formula>$Z44="Gráfico 12"</formula>
    </cfRule>
    <cfRule type="expression" dxfId="303" priority="323">
      <formula>$Z44="Gráfico 13"</formula>
    </cfRule>
    <cfRule type="expression" dxfId="302" priority="324">
      <formula>$Z44="Gráfico 11"</formula>
    </cfRule>
    <cfRule type="expression" dxfId="301" priority="325">
      <formula>$Z44="Gráfico 9"</formula>
    </cfRule>
    <cfRule type="expression" dxfId="300" priority="326">
      <formula>$Z44="Gráfico 8"</formula>
    </cfRule>
    <cfRule type="expression" dxfId="299" priority="327">
      <formula>$Z44="Gráfico 7"</formula>
    </cfRule>
    <cfRule type="expression" dxfId="298" priority="328">
      <formula>$Z44="Gráfico 6"</formula>
    </cfRule>
    <cfRule type="expression" dxfId="297" priority="329">
      <formula>$Z44="Gráfico 4"</formula>
    </cfRule>
    <cfRule type="expression" dxfId="296" priority="330">
      <formula>$Z44="Gráfico 3"</formula>
    </cfRule>
    <cfRule type="expression" dxfId="295" priority="331">
      <formula>$Z44="Gráfico 2"</formula>
    </cfRule>
    <cfRule type="expression" dxfId="294" priority="332">
      <formula>$Z44="Gráfico 1"</formula>
    </cfRule>
    <cfRule type="expression" dxfId="293" priority="333">
      <formula>$Z44="Gráfico 5"</formula>
    </cfRule>
  </conditionalFormatting>
  <conditionalFormatting sqref="M45">
    <cfRule type="expression" dxfId="292" priority="260">
      <formula>$Z45="Reporte 2"</formula>
    </cfRule>
    <cfRule type="expression" dxfId="291" priority="261">
      <formula>$Z45="Reporte 1"</formula>
    </cfRule>
    <cfRule type="expression" dxfId="290" priority="262">
      <formula>$Z45="Informe 10"</formula>
    </cfRule>
    <cfRule type="expression" dxfId="289" priority="263">
      <formula>$Z45="Informe 9"</formula>
    </cfRule>
    <cfRule type="expression" dxfId="288" priority="264">
      <formula>$Z45="Informe 8"</formula>
    </cfRule>
    <cfRule type="expression" dxfId="287" priority="265">
      <formula>$Z45="Informe 7"</formula>
    </cfRule>
    <cfRule type="expression" dxfId="286" priority="266">
      <formula>$Z45="Informe 6"</formula>
    </cfRule>
    <cfRule type="expression" dxfId="285" priority="267">
      <formula>$Z45="Informe 5"</formula>
    </cfRule>
    <cfRule type="expression" dxfId="284" priority="268">
      <formula>$Z45="Informe 4"</formula>
    </cfRule>
    <cfRule type="expression" dxfId="283" priority="269">
      <formula>$Z45="Informe 3"</formula>
    </cfRule>
    <cfRule type="expression" dxfId="282" priority="270">
      <formula>$Z45="Informe 2"</formula>
    </cfRule>
    <cfRule type="expression" dxfId="281" priority="271">
      <formula>$Z45="Informe 1"</formula>
    </cfRule>
    <cfRule type="expression" dxfId="280" priority="272">
      <formula>$Z45="Gráfico 10"</formula>
    </cfRule>
    <cfRule type="expression" dxfId="279" priority="273">
      <formula>$Z45="Gráfico 25"</formula>
    </cfRule>
    <cfRule type="expression" dxfId="278" priority="274">
      <formula>$Z45="Gráfico 24"</formula>
    </cfRule>
    <cfRule type="expression" dxfId="277" priority="275">
      <formula>$Z45="Gráfico 23"</formula>
    </cfRule>
    <cfRule type="expression" dxfId="276" priority="276">
      <formula>$Z45="Gráfico 22"</formula>
    </cfRule>
    <cfRule type="expression" dxfId="275" priority="277">
      <formula>$Z45="Gráfico 21"</formula>
    </cfRule>
    <cfRule type="expression" dxfId="274" priority="278">
      <formula>$Z45="Gráfico 20"</formula>
    </cfRule>
    <cfRule type="expression" dxfId="273" priority="279">
      <formula>$Z45="Gráfico 18"</formula>
    </cfRule>
    <cfRule type="expression" dxfId="272" priority="280">
      <formula>$Z45="Gráfico 19"</formula>
    </cfRule>
    <cfRule type="expression" dxfId="271" priority="281">
      <formula>$Z45="Gráfico 17"</formula>
    </cfRule>
    <cfRule type="expression" dxfId="270" priority="282">
      <formula>$Z45="Gráfico 16"</formula>
    </cfRule>
    <cfRule type="expression" dxfId="269" priority="283">
      <formula>$Z45="Gráfico 15"</formula>
    </cfRule>
    <cfRule type="expression" dxfId="268" priority="284">
      <formula>$Z45="Gráfico 14"</formula>
    </cfRule>
    <cfRule type="expression" dxfId="267" priority="285">
      <formula>$Z45="Gráfico 12"</formula>
    </cfRule>
    <cfRule type="expression" dxfId="266" priority="286">
      <formula>$Z45="Gráfico 13"</formula>
    </cfRule>
    <cfRule type="expression" dxfId="265" priority="287">
      <formula>$Z45="Gráfico 11"</formula>
    </cfRule>
    <cfRule type="expression" dxfId="264" priority="288">
      <formula>$Z45="Gráfico 9"</formula>
    </cfRule>
    <cfRule type="expression" dxfId="263" priority="289">
      <formula>$Z45="Gráfico 8"</formula>
    </cfRule>
    <cfRule type="expression" dxfId="262" priority="290">
      <formula>$Z45="Gráfico 7"</formula>
    </cfRule>
    <cfRule type="expression" dxfId="261" priority="291">
      <formula>$Z45="Gráfico 6"</formula>
    </cfRule>
    <cfRule type="expression" dxfId="260" priority="292">
      <formula>$Z45="Gráfico 4"</formula>
    </cfRule>
    <cfRule type="expression" dxfId="259" priority="293">
      <formula>$Z45="Gráfico 3"</formula>
    </cfRule>
    <cfRule type="expression" dxfId="258" priority="294">
      <formula>$Z45="Gráfico 2"</formula>
    </cfRule>
    <cfRule type="expression" dxfId="257" priority="295">
      <formula>$Z45="Gráfico 1"</formula>
    </cfRule>
    <cfRule type="expression" dxfId="256" priority="296">
      <formula>$Z45="Gráfico 5"</formula>
    </cfRule>
  </conditionalFormatting>
  <conditionalFormatting sqref="M46">
    <cfRule type="expression" dxfId="255" priority="223">
      <formula>$Z46="Reporte 2"</formula>
    </cfRule>
    <cfRule type="expression" dxfId="254" priority="224">
      <formula>$Z46="Reporte 1"</formula>
    </cfRule>
    <cfRule type="expression" dxfId="253" priority="225">
      <formula>$Z46="Informe 10"</formula>
    </cfRule>
    <cfRule type="expression" dxfId="252" priority="226">
      <formula>$Z46="Informe 9"</formula>
    </cfRule>
    <cfRule type="expression" dxfId="251" priority="227">
      <formula>$Z46="Informe 8"</formula>
    </cfRule>
    <cfRule type="expression" dxfId="250" priority="228">
      <formula>$Z46="Informe 7"</formula>
    </cfRule>
    <cfRule type="expression" dxfId="249" priority="229">
      <formula>$Z46="Informe 6"</formula>
    </cfRule>
    <cfRule type="expression" dxfId="248" priority="230">
      <formula>$Z46="Informe 5"</formula>
    </cfRule>
    <cfRule type="expression" dxfId="247" priority="231">
      <formula>$Z46="Informe 4"</formula>
    </cfRule>
    <cfRule type="expression" dxfId="246" priority="232">
      <formula>$Z46="Informe 3"</formula>
    </cfRule>
    <cfRule type="expression" dxfId="245" priority="233">
      <formula>$Z46="Informe 2"</formula>
    </cfRule>
    <cfRule type="expression" dxfId="244" priority="234">
      <formula>$Z46="Informe 1"</formula>
    </cfRule>
    <cfRule type="expression" dxfId="243" priority="235">
      <formula>$Z46="Gráfico 10"</formula>
    </cfRule>
    <cfRule type="expression" dxfId="242" priority="236">
      <formula>$Z46="Gráfico 25"</formula>
    </cfRule>
    <cfRule type="expression" dxfId="241" priority="237">
      <formula>$Z46="Gráfico 24"</formula>
    </cfRule>
    <cfRule type="expression" dxfId="240" priority="238">
      <formula>$Z46="Gráfico 23"</formula>
    </cfRule>
    <cfRule type="expression" dxfId="239" priority="239">
      <formula>$Z46="Gráfico 22"</formula>
    </cfRule>
    <cfRule type="expression" dxfId="238" priority="240">
      <formula>$Z46="Gráfico 21"</formula>
    </cfRule>
    <cfRule type="expression" dxfId="237" priority="241">
      <formula>$Z46="Gráfico 20"</formula>
    </cfRule>
    <cfRule type="expression" dxfId="236" priority="242">
      <formula>$Z46="Gráfico 18"</formula>
    </cfRule>
    <cfRule type="expression" dxfId="235" priority="243">
      <formula>$Z46="Gráfico 19"</formula>
    </cfRule>
    <cfRule type="expression" dxfId="234" priority="244">
      <formula>$Z46="Gráfico 17"</formula>
    </cfRule>
    <cfRule type="expression" dxfId="233" priority="245">
      <formula>$Z46="Gráfico 16"</formula>
    </cfRule>
    <cfRule type="expression" dxfId="232" priority="246">
      <formula>$Z46="Gráfico 15"</formula>
    </cfRule>
    <cfRule type="expression" dxfId="231" priority="247">
      <formula>$Z46="Gráfico 14"</formula>
    </cfRule>
    <cfRule type="expression" dxfId="230" priority="248">
      <formula>$Z46="Gráfico 12"</formula>
    </cfRule>
    <cfRule type="expression" dxfId="229" priority="249">
      <formula>$Z46="Gráfico 13"</formula>
    </cfRule>
    <cfRule type="expression" dxfId="228" priority="250">
      <formula>$Z46="Gráfico 11"</formula>
    </cfRule>
    <cfRule type="expression" dxfId="227" priority="251">
      <formula>$Z46="Gráfico 9"</formula>
    </cfRule>
    <cfRule type="expression" dxfId="226" priority="252">
      <formula>$Z46="Gráfico 8"</formula>
    </cfRule>
    <cfRule type="expression" dxfId="225" priority="253">
      <formula>$Z46="Gráfico 7"</formula>
    </cfRule>
    <cfRule type="expression" dxfId="224" priority="254">
      <formula>$Z46="Gráfico 6"</formula>
    </cfRule>
    <cfRule type="expression" dxfId="223" priority="255">
      <formula>$Z46="Gráfico 4"</formula>
    </cfRule>
    <cfRule type="expression" dxfId="222" priority="256">
      <formula>$Z46="Gráfico 3"</formula>
    </cfRule>
    <cfRule type="expression" dxfId="221" priority="257">
      <formula>$Z46="Gráfico 2"</formula>
    </cfRule>
    <cfRule type="expression" dxfId="220" priority="258">
      <formula>$Z46="Gráfico 1"</formula>
    </cfRule>
    <cfRule type="expression" dxfId="219" priority="259">
      <formula>$Z46="Gráfico 5"</formula>
    </cfRule>
  </conditionalFormatting>
  <conditionalFormatting sqref="M48">
    <cfRule type="expression" dxfId="218" priority="149">
      <formula>$Z48="Reporte 2"</formula>
    </cfRule>
    <cfRule type="expression" dxfId="217" priority="150">
      <formula>$Z48="Reporte 1"</formula>
    </cfRule>
    <cfRule type="expression" dxfId="216" priority="151">
      <formula>$Z48="Informe 10"</formula>
    </cfRule>
    <cfRule type="expression" dxfId="215" priority="152">
      <formula>$Z48="Informe 9"</formula>
    </cfRule>
    <cfRule type="expression" dxfId="214" priority="153">
      <formula>$Z48="Informe 8"</formula>
    </cfRule>
    <cfRule type="expression" dxfId="213" priority="154">
      <formula>$Z48="Informe 7"</formula>
    </cfRule>
    <cfRule type="expression" dxfId="212" priority="155">
      <formula>$Z48="Informe 6"</formula>
    </cfRule>
    <cfRule type="expression" dxfId="211" priority="156">
      <formula>$Z48="Informe 5"</formula>
    </cfRule>
    <cfRule type="expression" dxfId="210" priority="157">
      <formula>$Z48="Informe 4"</formula>
    </cfRule>
    <cfRule type="expression" dxfId="209" priority="158">
      <formula>$Z48="Informe 3"</formula>
    </cfRule>
    <cfRule type="expression" dxfId="208" priority="159">
      <formula>$Z48="Informe 2"</formula>
    </cfRule>
    <cfRule type="expression" dxfId="207" priority="160">
      <formula>$Z48="Informe 1"</formula>
    </cfRule>
    <cfRule type="expression" dxfId="206" priority="161">
      <formula>$Z48="Gráfico 10"</formula>
    </cfRule>
    <cfRule type="expression" dxfId="205" priority="162">
      <formula>$Z48="Gráfico 25"</formula>
    </cfRule>
    <cfRule type="expression" dxfId="204" priority="163">
      <formula>$Z48="Gráfico 24"</formula>
    </cfRule>
    <cfRule type="expression" dxfId="203" priority="164">
      <formula>$Z48="Gráfico 23"</formula>
    </cfRule>
    <cfRule type="expression" dxfId="202" priority="165">
      <formula>$Z48="Gráfico 22"</formula>
    </cfRule>
    <cfRule type="expression" dxfId="201" priority="166">
      <formula>$Z48="Gráfico 21"</formula>
    </cfRule>
    <cfRule type="expression" dxfId="200" priority="167">
      <formula>$Z48="Gráfico 20"</formula>
    </cfRule>
    <cfRule type="expression" dxfId="199" priority="168">
      <formula>$Z48="Gráfico 18"</formula>
    </cfRule>
    <cfRule type="expression" dxfId="198" priority="169">
      <formula>$Z48="Gráfico 19"</formula>
    </cfRule>
    <cfRule type="expression" dxfId="197" priority="170">
      <formula>$Z48="Gráfico 17"</formula>
    </cfRule>
    <cfRule type="expression" dxfId="196" priority="171">
      <formula>$Z48="Gráfico 16"</formula>
    </cfRule>
    <cfRule type="expression" dxfId="195" priority="172">
      <formula>$Z48="Gráfico 15"</formula>
    </cfRule>
    <cfRule type="expression" dxfId="194" priority="173">
      <formula>$Z48="Gráfico 14"</formula>
    </cfRule>
    <cfRule type="expression" dxfId="193" priority="174">
      <formula>$Z48="Gráfico 12"</formula>
    </cfRule>
    <cfRule type="expression" dxfId="192" priority="175">
      <formula>$Z48="Gráfico 13"</formula>
    </cfRule>
    <cfRule type="expression" dxfId="191" priority="176">
      <formula>$Z48="Gráfico 11"</formula>
    </cfRule>
    <cfRule type="expression" dxfId="190" priority="177">
      <formula>$Z48="Gráfico 9"</formula>
    </cfRule>
    <cfRule type="expression" dxfId="189" priority="178">
      <formula>$Z48="Gráfico 8"</formula>
    </cfRule>
    <cfRule type="expression" dxfId="188" priority="179">
      <formula>$Z48="Gráfico 7"</formula>
    </cfRule>
    <cfRule type="expression" dxfId="187" priority="180">
      <formula>$Z48="Gráfico 6"</formula>
    </cfRule>
    <cfRule type="expression" dxfId="186" priority="181">
      <formula>$Z48="Gráfico 4"</formula>
    </cfRule>
    <cfRule type="expression" dxfId="185" priority="182">
      <formula>$Z48="Gráfico 3"</formula>
    </cfRule>
    <cfRule type="expression" dxfId="184" priority="183">
      <formula>$Z48="Gráfico 2"</formula>
    </cfRule>
    <cfRule type="expression" dxfId="183" priority="184">
      <formula>$Z48="Gráfico 1"</formula>
    </cfRule>
    <cfRule type="expression" dxfId="182" priority="185">
      <formula>$Z48="Gráfico 5"</formula>
    </cfRule>
  </conditionalFormatting>
  <conditionalFormatting sqref="M49:M51">
    <cfRule type="expression" dxfId="181" priority="112">
      <formula>$Z49="Reporte 2"</formula>
    </cfRule>
    <cfRule type="expression" dxfId="180" priority="113">
      <formula>$Z49="Reporte 1"</formula>
    </cfRule>
    <cfRule type="expression" dxfId="179" priority="114">
      <formula>$Z49="Informe 10"</formula>
    </cfRule>
    <cfRule type="expression" dxfId="178" priority="115">
      <formula>$Z49="Informe 9"</formula>
    </cfRule>
    <cfRule type="expression" dxfId="177" priority="116">
      <formula>$Z49="Informe 8"</formula>
    </cfRule>
    <cfRule type="expression" dxfId="176" priority="117">
      <formula>$Z49="Informe 7"</formula>
    </cfRule>
    <cfRule type="expression" dxfId="175" priority="118">
      <formula>$Z49="Informe 6"</formula>
    </cfRule>
    <cfRule type="expression" dxfId="174" priority="119">
      <formula>$Z49="Informe 5"</formula>
    </cfRule>
    <cfRule type="expression" dxfId="173" priority="120">
      <formula>$Z49="Informe 4"</formula>
    </cfRule>
    <cfRule type="expression" dxfId="172" priority="121">
      <formula>$Z49="Informe 3"</formula>
    </cfRule>
    <cfRule type="expression" dxfId="171" priority="122">
      <formula>$Z49="Informe 2"</formula>
    </cfRule>
    <cfRule type="expression" dxfId="170" priority="123">
      <formula>$Z49="Informe 1"</formula>
    </cfRule>
    <cfRule type="expression" dxfId="169" priority="124">
      <formula>$Z49="Gráfico 10"</formula>
    </cfRule>
    <cfRule type="expression" dxfId="168" priority="125">
      <formula>$Z49="Gráfico 25"</formula>
    </cfRule>
    <cfRule type="expression" dxfId="167" priority="126">
      <formula>$Z49="Gráfico 24"</formula>
    </cfRule>
    <cfRule type="expression" dxfId="166" priority="127">
      <formula>$Z49="Gráfico 23"</formula>
    </cfRule>
    <cfRule type="expression" dxfId="165" priority="128">
      <formula>$Z49="Gráfico 22"</formula>
    </cfRule>
    <cfRule type="expression" dxfId="164" priority="129">
      <formula>$Z49="Gráfico 21"</formula>
    </cfRule>
    <cfRule type="expression" dxfId="163" priority="130">
      <formula>$Z49="Gráfico 20"</formula>
    </cfRule>
    <cfRule type="expression" dxfId="162" priority="131">
      <formula>$Z49="Gráfico 18"</formula>
    </cfRule>
    <cfRule type="expression" dxfId="161" priority="132">
      <formula>$Z49="Gráfico 19"</formula>
    </cfRule>
    <cfRule type="expression" dxfId="160" priority="133">
      <formula>$Z49="Gráfico 17"</formula>
    </cfRule>
    <cfRule type="expression" dxfId="159" priority="134">
      <formula>$Z49="Gráfico 16"</formula>
    </cfRule>
    <cfRule type="expression" dxfId="158" priority="135">
      <formula>$Z49="Gráfico 15"</formula>
    </cfRule>
    <cfRule type="expression" dxfId="157" priority="136">
      <formula>$Z49="Gráfico 14"</formula>
    </cfRule>
    <cfRule type="expression" dxfId="156" priority="137">
      <formula>$Z49="Gráfico 12"</formula>
    </cfRule>
    <cfRule type="expression" dxfId="155" priority="138">
      <formula>$Z49="Gráfico 13"</formula>
    </cfRule>
    <cfRule type="expression" dxfId="154" priority="139">
      <formula>$Z49="Gráfico 11"</formula>
    </cfRule>
    <cfRule type="expression" dxfId="153" priority="140">
      <formula>$Z49="Gráfico 9"</formula>
    </cfRule>
    <cfRule type="expression" dxfId="152" priority="141">
      <formula>$Z49="Gráfico 8"</formula>
    </cfRule>
    <cfRule type="expression" dxfId="151" priority="142">
      <formula>$Z49="Gráfico 7"</formula>
    </cfRule>
    <cfRule type="expression" dxfId="150" priority="143">
      <formula>$Z49="Gráfico 6"</formula>
    </cfRule>
    <cfRule type="expression" dxfId="149" priority="144">
      <formula>$Z49="Gráfico 4"</formula>
    </cfRule>
    <cfRule type="expression" dxfId="148" priority="145">
      <formula>$Z49="Gráfico 3"</formula>
    </cfRule>
    <cfRule type="expression" dxfId="147" priority="146">
      <formula>$Z49="Gráfico 2"</formula>
    </cfRule>
    <cfRule type="expression" dxfId="146" priority="147">
      <formula>$Z49="Gráfico 1"</formula>
    </cfRule>
    <cfRule type="expression" dxfId="145" priority="148">
      <formula>$Z49="Gráfico 5"</formula>
    </cfRule>
  </conditionalFormatting>
  <conditionalFormatting sqref="M47">
    <cfRule type="expression" dxfId="144" priority="75">
      <formula>$Z47="Reporte 2"</formula>
    </cfRule>
    <cfRule type="expression" dxfId="143" priority="76">
      <formula>$Z47="Reporte 1"</formula>
    </cfRule>
    <cfRule type="expression" dxfId="142" priority="77">
      <formula>$Z47="Informe 10"</formula>
    </cfRule>
    <cfRule type="expression" dxfId="141" priority="78">
      <formula>$Z47="Informe 9"</formula>
    </cfRule>
    <cfRule type="expression" dxfId="140" priority="79">
      <formula>$Z47="Informe 8"</formula>
    </cfRule>
    <cfRule type="expression" dxfId="139" priority="80">
      <formula>$Z47="Informe 7"</formula>
    </cfRule>
    <cfRule type="expression" dxfId="138" priority="81">
      <formula>$Z47="Informe 6"</formula>
    </cfRule>
    <cfRule type="expression" dxfId="137" priority="82">
      <formula>$Z47="Informe 5"</formula>
    </cfRule>
    <cfRule type="expression" dxfId="136" priority="83">
      <formula>$Z47="Informe 4"</formula>
    </cfRule>
    <cfRule type="expression" dxfId="135" priority="84">
      <formula>$Z47="Informe 3"</formula>
    </cfRule>
    <cfRule type="expression" dxfId="134" priority="85">
      <formula>$Z47="Informe 2"</formula>
    </cfRule>
    <cfRule type="expression" dxfId="133" priority="86">
      <formula>$Z47="Informe 1"</formula>
    </cfRule>
    <cfRule type="expression" dxfId="132" priority="87">
      <formula>$Z47="Gráfico 10"</formula>
    </cfRule>
    <cfRule type="expression" dxfId="131" priority="88">
      <formula>$Z47="Gráfico 25"</formula>
    </cfRule>
    <cfRule type="expression" dxfId="130" priority="89">
      <formula>$Z47="Gráfico 24"</formula>
    </cfRule>
    <cfRule type="expression" dxfId="129" priority="90">
      <formula>$Z47="Gráfico 23"</formula>
    </cfRule>
    <cfRule type="expression" dxfId="128" priority="91">
      <formula>$Z47="Gráfico 22"</formula>
    </cfRule>
    <cfRule type="expression" dxfId="127" priority="92">
      <formula>$Z47="Gráfico 21"</formula>
    </cfRule>
    <cfRule type="expression" dxfId="126" priority="93">
      <formula>$Z47="Gráfico 20"</formula>
    </cfRule>
    <cfRule type="expression" dxfId="125" priority="94">
      <formula>$Z47="Gráfico 18"</formula>
    </cfRule>
    <cfRule type="expression" dxfId="124" priority="95">
      <formula>$Z47="Gráfico 19"</formula>
    </cfRule>
    <cfRule type="expression" dxfId="123" priority="96">
      <formula>$Z47="Gráfico 17"</formula>
    </cfRule>
    <cfRule type="expression" dxfId="122" priority="97">
      <formula>$Z47="Gráfico 16"</formula>
    </cfRule>
    <cfRule type="expression" dxfId="121" priority="98">
      <formula>$Z47="Gráfico 15"</formula>
    </cfRule>
    <cfRule type="expression" dxfId="120" priority="99">
      <formula>$Z47="Gráfico 14"</formula>
    </cfRule>
    <cfRule type="expression" dxfId="119" priority="100">
      <formula>$Z47="Gráfico 12"</formula>
    </cfRule>
    <cfRule type="expression" dxfId="118" priority="101">
      <formula>$Z47="Gráfico 13"</formula>
    </cfRule>
    <cfRule type="expression" dxfId="117" priority="102">
      <formula>$Z47="Gráfico 11"</formula>
    </cfRule>
    <cfRule type="expression" dxfId="116" priority="103">
      <formula>$Z47="Gráfico 9"</formula>
    </cfRule>
    <cfRule type="expression" dxfId="115" priority="104">
      <formula>$Z47="Gráfico 8"</formula>
    </cfRule>
    <cfRule type="expression" dxfId="114" priority="105">
      <formula>$Z47="Gráfico 7"</formula>
    </cfRule>
    <cfRule type="expression" dxfId="113" priority="106">
      <formula>$Z47="Gráfico 6"</formula>
    </cfRule>
    <cfRule type="expression" dxfId="112" priority="107">
      <formula>$Z47="Gráfico 4"</formula>
    </cfRule>
    <cfRule type="expression" dxfId="111" priority="108">
      <formula>$Z47="Gráfico 3"</formula>
    </cfRule>
    <cfRule type="expression" dxfId="110" priority="109">
      <formula>$Z47="Gráfico 2"</formula>
    </cfRule>
    <cfRule type="expression" dxfId="109" priority="110">
      <formula>$Z47="Gráfico 1"</formula>
    </cfRule>
    <cfRule type="expression" dxfId="108" priority="111">
      <formula>$Z47="Gráfico 5"</formula>
    </cfRule>
  </conditionalFormatting>
  <conditionalFormatting sqref="M42">
    <cfRule type="expression" dxfId="107" priority="1">
      <formula>$Z42="Reporte 2"</formula>
    </cfRule>
    <cfRule type="expression" dxfId="106" priority="2">
      <formula>$Z42="Reporte 1"</formula>
    </cfRule>
    <cfRule type="expression" dxfId="105" priority="3">
      <formula>$Z42="Informe 10"</formula>
    </cfRule>
    <cfRule type="expression" dxfId="104" priority="4">
      <formula>$Z42="Informe 9"</formula>
    </cfRule>
    <cfRule type="expression" dxfId="103" priority="5">
      <formula>$Z42="Informe 8"</formula>
    </cfRule>
    <cfRule type="expression" dxfId="102" priority="6">
      <formula>$Z42="Informe 7"</formula>
    </cfRule>
    <cfRule type="expression" dxfId="101" priority="7">
      <formula>$Z42="Informe 6"</formula>
    </cfRule>
    <cfRule type="expression" dxfId="100" priority="8">
      <formula>$Z42="Informe 5"</formula>
    </cfRule>
    <cfRule type="expression" dxfId="99" priority="9">
      <formula>$Z42="Informe 4"</formula>
    </cfRule>
    <cfRule type="expression" dxfId="98" priority="10">
      <formula>$Z42="Informe 3"</formula>
    </cfRule>
    <cfRule type="expression" dxfId="97" priority="11">
      <formula>$Z42="Informe 2"</formula>
    </cfRule>
    <cfRule type="expression" dxfId="96" priority="12">
      <formula>$Z42="Informe 1"</formula>
    </cfRule>
    <cfRule type="expression" dxfId="95" priority="13">
      <formula>$Z42="Gráfico 10"</formula>
    </cfRule>
    <cfRule type="expression" dxfId="94" priority="14">
      <formula>$Z42="Gráfico 25"</formula>
    </cfRule>
    <cfRule type="expression" dxfId="93" priority="15">
      <formula>$Z42="Gráfico 24"</formula>
    </cfRule>
    <cfRule type="expression" dxfId="92" priority="16">
      <formula>$Z42="Gráfico 23"</formula>
    </cfRule>
    <cfRule type="expression" dxfId="91" priority="17">
      <formula>$Z42="Gráfico 22"</formula>
    </cfRule>
    <cfRule type="expression" dxfId="90" priority="18">
      <formula>$Z42="Gráfico 21"</formula>
    </cfRule>
    <cfRule type="expression" dxfId="89" priority="19">
      <formula>$Z42="Gráfico 20"</formula>
    </cfRule>
    <cfRule type="expression" dxfId="88" priority="20">
      <formula>$Z42="Gráfico 18"</formula>
    </cfRule>
    <cfRule type="expression" dxfId="87" priority="21">
      <formula>$Z42="Gráfico 19"</formula>
    </cfRule>
    <cfRule type="expression" dxfId="86" priority="22">
      <formula>$Z42="Gráfico 17"</formula>
    </cfRule>
    <cfRule type="expression" dxfId="85" priority="23">
      <formula>$Z42="Gráfico 16"</formula>
    </cfRule>
    <cfRule type="expression" dxfId="84" priority="24">
      <formula>$Z42="Gráfico 15"</formula>
    </cfRule>
    <cfRule type="expression" dxfId="83" priority="25">
      <formula>$Z42="Gráfico 14"</formula>
    </cfRule>
    <cfRule type="expression" dxfId="82" priority="26">
      <formula>$Z42="Gráfico 12"</formula>
    </cfRule>
    <cfRule type="expression" dxfId="81" priority="27">
      <formula>$Z42="Gráfico 13"</formula>
    </cfRule>
    <cfRule type="expression" dxfId="80" priority="28">
      <formula>$Z42="Gráfico 11"</formula>
    </cfRule>
    <cfRule type="expression" dxfId="79" priority="29">
      <formula>$Z42="Gráfico 9"</formula>
    </cfRule>
    <cfRule type="expression" dxfId="78" priority="30">
      <formula>$Z42="Gráfico 8"</formula>
    </cfRule>
    <cfRule type="expression" dxfId="77" priority="31">
      <formula>$Z42="Gráfico 7"</formula>
    </cfRule>
    <cfRule type="expression" dxfId="76" priority="32">
      <formula>$Z42="Gráfico 6"</formula>
    </cfRule>
    <cfRule type="expression" dxfId="75" priority="33">
      <formula>$Z42="Gráfico 4"</formula>
    </cfRule>
    <cfRule type="expression" dxfId="74" priority="34">
      <formula>$Z42="Gráfico 3"</formula>
    </cfRule>
    <cfRule type="expression" dxfId="73" priority="35">
      <formula>$Z42="Gráfico 2"</formula>
    </cfRule>
    <cfRule type="expression" dxfId="72" priority="36">
      <formula>$Z42="Gráfico 1"</formula>
    </cfRule>
    <cfRule type="expression" dxfId="71"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0D350196-3252-4AA9-9B89-031DFCD2A322}"/>
    <hyperlink ref="B35" r:id="rId12" xr:uid="{EE01E38D-69A4-4C54-8B21-EC9347665DCF}"/>
    <hyperlink ref="B36" r:id="rId13" xr:uid="{0F8BA0C4-7706-4516-8ACC-930626178C1B}"/>
    <hyperlink ref="B37" r:id="rId14" xr:uid="{AA40105B-945F-4217-A248-B43C49DA3115}"/>
    <hyperlink ref="B38" r:id="rId15" xr:uid="{719F54E2-B6EF-4C78-9684-80F6D5F7C965}"/>
    <hyperlink ref="B39" r:id="rId16" xr:uid="{5CD225EC-3D0C-4C24-BF59-2E43AE12EBB8}"/>
    <hyperlink ref="B40" r:id="rId17" xr:uid="{A0517FDD-A704-4279-AF92-49E7C24B2828}"/>
    <hyperlink ref="B41" r:id="rId18" xr:uid="{69665104-5C04-4572-90ED-1B678A2601EB}"/>
    <hyperlink ref="B52" r:id="rId19" xr:uid="{26FE5191-7BA2-4FF3-9DD6-057895C5441D}"/>
    <hyperlink ref="B53" r:id="rId20" xr:uid="{792C909E-E014-4E21-9A9F-5BC7F007B067}"/>
    <hyperlink ref="B54" r:id="rId21" xr:uid="{0759B28C-BB64-4C22-9063-78ABF0219B9B}"/>
    <hyperlink ref="B55" r:id="rId22" xr:uid="{19322178-EC11-4F3A-82A6-4AA6D2E0744F}"/>
    <hyperlink ref="B57" r:id="rId23" xr:uid="{AC39CE25-1214-407C-9FAB-643D0FA398C1}"/>
    <hyperlink ref="B56" r:id="rId24" xr:uid="{C933800C-29F0-4B66-84EA-00A797EDE0DE}"/>
    <hyperlink ref="B58" r:id="rId25" xr:uid="{83583370-62A2-42A6-9126-DD2EB4148019}"/>
    <hyperlink ref="B59" r:id="rId26" xr:uid="{4C031CC7-63C0-4D1A-A707-C6284D42BE4F}"/>
    <hyperlink ref="B42" r:id="rId27" xr:uid="{699C95A5-1682-45DA-9D95-2F4520088E48}"/>
    <hyperlink ref="B43" r:id="rId28" xr:uid="{07867EB8-A965-4CFE-86A0-A61EE01E5BAA}"/>
    <hyperlink ref="B44" r:id="rId29" xr:uid="{6359EAF2-C4D3-44A0-B588-B976EF876919}"/>
    <hyperlink ref="B45" r:id="rId30" xr:uid="{F7F8E306-5242-494A-AF01-857983439975}"/>
    <hyperlink ref="B46" r:id="rId31" xr:uid="{A812736E-38E4-4560-87A6-D8C07D4E3F72}"/>
    <hyperlink ref="B47" r:id="rId32" xr:uid="{FE038557-8658-4A58-9004-E74663E776B0}"/>
    <hyperlink ref="B48" r:id="rId33" xr:uid="{A5C7E73A-53BB-4118-BA13-6B6DD50B9982}"/>
    <hyperlink ref="B49" r:id="rId34" xr:uid="{51AE8391-A014-4EC5-A648-A7DCEA11C464}"/>
    <hyperlink ref="B50" r:id="rId35" xr:uid="{EF13B05D-1FC2-4757-8939-56F941695D86}"/>
    <hyperlink ref="B51" r:id="rId36" xr:uid="{AC7050CB-25EB-4CA6-A418-D2428F2F27F9}"/>
  </hyperlinks>
  <pageMargins left="0.7" right="0.7" top="0.75" bottom="0.75" header="0.3" footer="0.3"/>
  <pageSetup orientation="portrait" r:id="rId37"/>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J53 J56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J57:J59 J54 J38:J41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topLeftCell="A225" workbookViewId="0">
      <selection activeCell="B2" sqref="B2:B245"/>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13777</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10449</v>
      </c>
    </row>
    <row r="2" spans="1:2" x14ac:dyDescent="0.25">
      <c r="A2" s="80">
        <v>1</v>
      </c>
      <c r="B2" s="75" t="s">
        <v>8278</v>
      </c>
    </row>
    <row r="3" spans="1:2" x14ac:dyDescent="0.25">
      <c r="A3" s="81">
        <v>2</v>
      </c>
      <c r="B3" s="76"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13763</v>
      </c>
      <c r="B1" s="90" t="s">
        <v>13764</v>
      </c>
    </row>
    <row r="2" spans="1:2" x14ac:dyDescent="0.25">
      <c r="A2" s="80">
        <v>1</v>
      </c>
      <c r="B2" s="75" t="s">
        <v>13801</v>
      </c>
    </row>
    <row r="3" spans="1:2" x14ac:dyDescent="0.25">
      <c r="A3" s="80">
        <v>2</v>
      </c>
      <c r="B3" s="75" t="s">
        <v>13818</v>
      </c>
    </row>
    <row r="4" spans="1:2" x14ac:dyDescent="0.25">
      <c r="A4" s="81">
        <v>3</v>
      </c>
      <c r="B4" s="76"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13777</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G2" sqref="G2:H314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s="88">
        <v>1</v>
      </c>
      <c r="H2" s="88" t="s">
        <v>8278</v>
      </c>
      <c r="I2">
        <v>1</v>
      </c>
      <c r="J2" t="s">
        <v>13801</v>
      </c>
      <c r="K2" t="s">
        <v>13802</v>
      </c>
      <c r="L2">
        <v>270107</v>
      </c>
      <c r="M2" t="s">
        <v>13588</v>
      </c>
      <c r="N2">
        <v>270107006</v>
      </c>
      <c r="O2" t="s">
        <v>13613</v>
      </c>
      <c r="P2">
        <v>69414</v>
      </c>
      <c r="Q2">
        <v>66784.032930735382</v>
      </c>
      <c r="R2">
        <v>55471.103186337612</v>
      </c>
    </row>
    <row r="3" spans="1:18" x14ac:dyDescent="0.25">
      <c r="A3">
        <v>1</v>
      </c>
      <c r="B3">
        <v>1101</v>
      </c>
      <c r="C3" t="s">
        <v>795</v>
      </c>
      <c r="D3" t="s">
        <v>1059</v>
      </c>
      <c r="E3">
        <v>1</v>
      </c>
      <c r="F3" t="s">
        <v>13800</v>
      </c>
      <c r="G3" s="88">
        <v>1</v>
      </c>
      <c r="H3" s="88" t="s">
        <v>8278</v>
      </c>
      <c r="I3">
        <v>1</v>
      </c>
      <c r="J3" t="s">
        <v>13801</v>
      </c>
      <c r="K3" t="s">
        <v>13803</v>
      </c>
      <c r="L3">
        <v>270107</v>
      </c>
      <c r="M3" t="s">
        <v>13588</v>
      </c>
      <c r="N3">
        <v>270107006</v>
      </c>
      <c r="O3" t="s">
        <v>13613</v>
      </c>
      <c r="P3">
        <v>2059</v>
      </c>
      <c r="Q3">
        <v>2897.2272500252238</v>
      </c>
      <c r="R3">
        <v>2078.0814371514371</v>
      </c>
    </row>
    <row r="4" spans="1:18" x14ac:dyDescent="0.25">
      <c r="A4">
        <v>1</v>
      </c>
      <c r="B4">
        <v>1101</v>
      </c>
      <c r="C4" t="s">
        <v>795</v>
      </c>
      <c r="D4" t="s">
        <v>1059</v>
      </c>
      <c r="E4">
        <v>2</v>
      </c>
      <c r="F4" t="s">
        <v>13804</v>
      </c>
      <c r="G4" s="88">
        <v>2</v>
      </c>
      <c r="H4" s="88" t="s">
        <v>13770</v>
      </c>
      <c r="I4">
        <v>1</v>
      </c>
      <c r="J4" t="s">
        <v>13801</v>
      </c>
      <c r="K4" t="s">
        <v>13805</v>
      </c>
      <c r="L4">
        <v>270107</v>
      </c>
      <c r="M4" t="s">
        <v>13588</v>
      </c>
      <c r="N4">
        <v>270107006</v>
      </c>
      <c r="O4" t="s">
        <v>13613</v>
      </c>
      <c r="P4">
        <v>69284</v>
      </c>
      <c r="Q4">
        <v>62073.233466137011</v>
      </c>
      <c r="R4">
        <v>47793.536802811192</v>
      </c>
    </row>
    <row r="5" spans="1:18" x14ac:dyDescent="0.25">
      <c r="A5">
        <v>1</v>
      </c>
      <c r="B5">
        <v>1101</v>
      </c>
      <c r="C5" t="s">
        <v>795</v>
      </c>
      <c r="D5" t="s">
        <v>1059</v>
      </c>
      <c r="E5">
        <v>2</v>
      </c>
      <c r="F5" t="s">
        <v>13804</v>
      </c>
      <c r="G5" s="88">
        <v>2</v>
      </c>
      <c r="H5" s="88" t="s">
        <v>13770</v>
      </c>
      <c r="I5">
        <v>1</v>
      </c>
      <c r="J5" t="s">
        <v>13801</v>
      </c>
      <c r="K5" t="s">
        <v>13806</v>
      </c>
      <c r="L5">
        <v>270107</v>
      </c>
      <c r="M5" t="s">
        <v>13588</v>
      </c>
      <c r="N5">
        <v>270107006</v>
      </c>
      <c r="O5" t="s">
        <v>13613</v>
      </c>
      <c r="P5">
        <v>2189</v>
      </c>
      <c r="Q5">
        <v>7608.026714623591</v>
      </c>
      <c r="R5">
        <v>9755.6478206778229</v>
      </c>
    </row>
    <row r="6" spans="1:18" x14ac:dyDescent="0.25">
      <c r="A6">
        <v>1</v>
      </c>
      <c r="B6">
        <v>1101</v>
      </c>
      <c r="C6" t="s">
        <v>795</v>
      </c>
      <c r="D6" t="s">
        <v>1059</v>
      </c>
      <c r="E6">
        <v>3</v>
      </c>
      <c r="F6" t="s">
        <v>13807</v>
      </c>
      <c r="G6" s="88">
        <v>1</v>
      </c>
      <c r="H6" s="88" t="s">
        <v>8278</v>
      </c>
      <c r="I6">
        <v>1</v>
      </c>
      <c r="J6" t="s">
        <v>13801</v>
      </c>
      <c r="K6" t="s">
        <v>13808</v>
      </c>
      <c r="L6">
        <v>270107</v>
      </c>
      <c r="M6" t="s">
        <v>13588</v>
      </c>
      <c r="N6">
        <v>270107006</v>
      </c>
      <c r="O6" t="s">
        <v>13613</v>
      </c>
      <c r="P6">
        <v>70551</v>
      </c>
      <c r="Q6">
        <v>67355.931515641045</v>
      </c>
      <c r="R6">
        <v>56763.170091099521</v>
      </c>
    </row>
    <row r="7" spans="1:18" x14ac:dyDescent="0.25">
      <c r="A7">
        <v>1</v>
      </c>
      <c r="B7">
        <v>1101</v>
      </c>
      <c r="C7" t="s">
        <v>795</v>
      </c>
      <c r="D7" t="s">
        <v>1059</v>
      </c>
      <c r="E7">
        <v>3</v>
      </c>
      <c r="F7" t="s">
        <v>13807</v>
      </c>
      <c r="G7" s="88">
        <v>1</v>
      </c>
      <c r="H7" s="88" t="s">
        <v>8278</v>
      </c>
      <c r="I7">
        <v>1</v>
      </c>
      <c r="J7" t="s">
        <v>13801</v>
      </c>
      <c r="K7" t="s">
        <v>13809</v>
      </c>
      <c r="L7">
        <v>270107</v>
      </c>
      <c r="M7" t="s">
        <v>13588</v>
      </c>
      <c r="N7">
        <v>270107006</v>
      </c>
      <c r="O7" t="s">
        <v>13613</v>
      </c>
      <c r="P7">
        <v>922</v>
      </c>
      <c r="Q7">
        <v>2325.328665119564</v>
      </c>
      <c r="R7">
        <v>786.01453238953241</v>
      </c>
    </row>
    <row r="8" spans="1:18" x14ac:dyDescent="0.25">
      <c r="A8">
        <v>1</v>
      </c>
      <c r="B8">
        <v>1101</v>
      </c>
      <c r="C8" t="s">
        <v>795</v>
      </c>
      <c r="D8" t="s">
        <v>1059</v>
      </c>
      <c r="E8">
        <v>4</v>
      </c>
      <c r="F8" t="s">
        <v>13810</v>
      </c>
      <c r="G8" s="88">
        <v>1</v>
      </c>
      <c r="H8" s="88" t="s">
        <v>8278</v>
      </c>
      <c r="I8">
        <v>1</v>
      </c>
      <c r="J8" t="s">
        <v>13801</v>
      </c>
      <c r="K8" t="s">
        <v>13811</v>
      </c>
      <c r="L8">
        <v>270107</v>
      </c>
      <c r="M8" t="s">
        <v>13588</v>
      </c>
      <c r="N8">
        <v>270107006</v>
      </c>
      <c r="O8" t="s">
        <v>13613</v>
      </c>
      <c r="P8">
        <v>69414</v>
      </c>
      <c r="Q8">
        <v>67627.66929437175</v>
      </c>
      <c r="R8">
        <v>55889.712313321739</v>
      </c>
    </row>
    <row r="9" spans="1:18" x14ac:dyDescent="0.25">
      <c r="A9">
        <v>1</v>
      </c>
      <c r="B9">
        <v>1101</v>
      </c>
      <c r="C9" t="s">
        <v>795</v>
      </c>
      <c r="D9" t="s">
        <v>1059</v>
      </c>
      <c r="E9">
        <v>4</v>
      </c>
      <c r="F9" t="s">
        <v>13810</v>
      </c>
      <c r="G9" s="88">
        <v>1</v>
      </c>
      <c r="H9" s="88" t="s">
        <v>8278</v>
      </c>
      <c r="I9">
        <v>1</v>
      </c>
      <c r="J9" t="s">
        <v>13801</v>
      </c>
      <c r="K9" t="s">
        <v>13812</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13813</v>
      </c>
      <c r="G10" s="88">
        <v>2</v>
      </c>
      <c r="H10" s="88" t="s">
        <v>13770</v>
      </c>
      <c r="I10">
        <v>3</v>
      </c>
      <c r="J10" t="s">
        <v>13814</v>
      </c>
      <c r="K10" t="s">
        <v>13771</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13813</v>
      </c>
      <c r="G11" s="88">
        <v>2</v>
      </c>
      <c r="H11" s="88" t="s">
        <v>13770</v>
      </c>
      <c r="I11">
        <v>3</v>
      </c>
      <c r="J11" t="s">
        <v>13814</v>
      </c>
      <c r="K11" t="s">
        <v>13815</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13813</v>
      </c>
      <c r="G12" s="88">
        <v>2</v>
      </c>
      <c r="H12" s="88" t="s">
        <v>13770</v>
      </c>
      <c r="I12">
        <v>3</v>
      </c>
      <c r="J12" t="s">
        <v>13814</v>
      </c>
      <c r="K12" t="s">
        <v>13816</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13800</v>
      </c>
      <c r="G13" s="88">
        <v>1</v>
      </c>
      <c r="H13" s="88" t="s">
        <v>8278</v>
      </c>
      <c r="I13">
        <v>1</v>
      </c>
      <c r="J13" t="s">
        <v>13801</v>
      </c>
      <c r="K13" t="s">
        <v>13802</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13800</v>
      </c>
      <c r="G14" s="88">
        <v>1</v>
      </c>
      <c r="H14" s="88" t="s">
        <v>8278</v>
      </c>
      <c r="I14">
        <v>1</v>
      </c>
      <c r="J14" t="s">
        <v>13801</v>
      </c>
      <c r="K14" t="s">
        <v>13803</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13804</v>
      </c>
      <c r="G15" s="88">
        <v>2</v>
      </c>
      <c r="H15" s="88" t="s">
        <v>13770</v>
      </c>
      <c r="I15">
        <v>1</v>
      </c>
      <c r="J15" t="s">
        <v>13801</v>
      </c>
      <c r="K15" t="s">
        <v>13805</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13804</v>
      </c>
      <c r="G16" s="88">
        <v>2</v>
      </c>
      <c r="H16" s="88" t="s">
        <v>13770</v>
      </c>
      <c r="I16">
        <v>1</v>
      </c>
      <c r="J16" t="s">
        <v>13801</v>
      </c>
      <c r="K16" t="s">
        <v>13806</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13807</v>
      </c>
      <c r="G17" s="88">
        <v>1</v>
      </c>
      <c r="H17" s="88" t="s">
        <v>8278</v>
      </c>
      <c r="I17">
        <v>1</v>
      </c>
      <c r="J17" t="s">
        <v>13801</v>
      </c>
      <c r="K17" t="s">
        <v>13808</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13807</v>
      </c>
      <c r="G18" s="88">
        <v>1</v>
      </c>
      <c r="H18" s="88" t="s">
        <v>8278</v>
      </c>
      <c r="I18">
        <v>1</v>
      </c>
      <c r="J18" t="s">
        <v>13801</v>
      </c>
      <c r="K18" t="s">
        <v>13809</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13810</v>
      </c>
      <c r="G19" s="88">
        <v>1</v>
      </c>
      <c r="H19" s="88" t="s">
        <v>8278</v>
      </c>
      <c r="I19">
        <v>1</v>
      </c>
      <c r="J19" t="s">
        <v>13801</v>
      </c>
      <c r="K19" t="s">
        <v>13811</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13810</v>
      </c>
      <c r="G20" s="88">
        <v>1</v>
      </c>
      <c r="H20" s="88" t="s">
        <v>8278</v>
      </c>
      <c r="I20">
        <v>1</v>
      </c>
      <c r="J20" t="s">
        <v>13801</v>
      </c>
      <c r="K20" t="s">
        <v>13812</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13813</v>
      </c>
      <c r="G21" s="88">
        <v>2</v>
      </c>
      <c r="H21" s="88" t="s">
        <v>13770</v>
      </c>
      <c r="I21">
        <v>3</v>
      </c>
      <c r="J21" t="s">
        <v>13814</v>
      </c>
      <c r="K21" t="s">
        <v>13771</v>
      </c>
      <c r="L21">
        <v>270107</v>
      </c>
      <c r="M21" t="s">
        <v>13588</v>
      </c>
      <c r="N21">
        <v>270107005</v>
      </c>
      <c r="O21" t="s">
        <v>13608</v>
      </c>
      <c r="P21">
        <v>0</v>
      </c>
      <c r="Q21">
        <v>7373.0385512772973</v>
      </c>
      <c r="R21">
        <v>0</v>
      </c>
    </row>
    <row r="22" spans="1:18" x14ac:dyDescent="0.25">
      <c r="A22">
        <v>1</v>
      </c>
      <c r="B22">
        <v>1107</v>
      </c>
      <c r="C22" t="s">
        <v>795</v>
      </c>
      <c r="D22" t="s">
        <v>1064</v>
      </c>
      <c r="E22">
        <v>7</v>
      </c>
      <c r="F22" t="s">
        <v>13813</v>
      </c>
      <c r="G22" s="88">
        <v>2</v>
      </c>
      <c r="H22" s="88" t="s">
        <v>13770</v>
      </c>
      <c r="I22">
        <v>3</v>
      </c>
      <c r="J22" t="s">
        <v>13814</v>
      </c>
      <c r="K22" t="s">
        <v>13815</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13813</v>
      </c>
      <c r="G23" s="88">
        <v>2</v>
      </c>
      <c r="H23" s="88" t="s">
        <v>13770</v>
      </c>
      <c r="I23">
        <v>3</v>
      </c>
      <c r="J23" t="s">
        <v>13814</v>
      </c>
      <c r="K23" t="s">
        <v>13816</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13800</v>
      </c>
      <c r="G24" s="88">
        <v>1</v>
      </c>
      <c r="H24" s="88" t="s">
        <v>8278</v>
      </c>
      <c r="I24">
        <v>1</v>
      </c>
      <c r="J24" t="s">
        <v>13801</v>
      </c>
      <c r="K24" t="s">
        <v>13802</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13800</v>
      </c>
      <c r="G25" s="88">
        <v>1</v>
      </c>
      <c r="H25" s="88" t="s">
        <v>8278</v>
      </c>
      <c r="I25">
        <v>1</v>
      </c>
      <c r="J25" t="s">
        <v>13801</v>
      </c>
      <c r="K25" t="s">
        <v>13803</v>
      </c>
      <c r="L25">
        <v>270107</v>
      </c>
      <c r="M25" t="s">
        <v>13588</v>
      </c>
      <c r="N25">
        <v>270107006</v>
      </c>
      <c r="O25" t="s">
        <v>13613</v>
      </c>
      <c r="P25">
        <v>0</v>
      </c>
      <c r="Q25">
        <v>0</v>
      </c>
      <c r="R25">
        <v>531.16731016731023</v>
      </c>
    </row>
    <row r="26" spans="1:18" x14ac:dyDescent="0.25">
      <c r="A26">
        <v>1</v>
      </c>
      <c r="B26">
        <v>1401</v>
      </c>
      <c r="C26" t="s">
        <v>795</v>
      </c>
      <c r="D26" t="s">
        <v>1067</v>
      </c>
      <c r="E26">
        <v>2</v>
      </c>
      <c r="F26" t="s">
        <v>13804</v>
      </c>
      <c r="G26" s="88">
        <v>2</v>
      </c>
      <c r="H26" s="88" t="s">
        <v>13770</v>
      </c>
      <c r="I26">
        <v>1</v>
      </c>
      <c r="J26" t="s">
        <v>13801</v>
      </c>
      <c r="K26" t="s">
        <v>13805</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13804</v>
      </c>
      <c r="G27" s="88">
        <v>2</v>
      </c>
      <c r="H27" s="88" t="s">
        <v>13770</v>
      </c>
      <c r="I27">
        <v>1</v>
      </c>
      <c r="J27" t="s">
        <v>13801</v>
      </c>
      <c r="K27" t="s">
        <v>13806</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13807</v>
      </c>
      <c r="G28" s="88">
        <v>1</v>
      </c>
      <c r="H28" s="88" t="s">
        <v>8278</v>
      </c>
      <c r="I28">
        <v>1</v>
      </c>
      <c r="J28" t="s">
        <v>13801</v>
      </c>
      <c r="K28" t="s">
        <v>13808</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13807</v>
      </c>
      <c r="G29" s="88">
        <v>1</v>
      </c>
      <c r="H29" s="88" t="s">
        <v>8278</v>
      </c>
      <c r="I29">
        <v>1</v>
      </c>
      <c r="J29" t="s">
        <v>13801</v>
      </c>
      <c r="K29" t="s">
        <v>13809</v>
      </c>
      <c r="L29">
        <v>270107</v>
      </c>
      <c r="M29" t="s">
        <v>13588</v>
      </c>
      <c r="N29">
        <v>270107006</v>
      </c>
      <c r="O29" t="s">
        <v>13613</v>
      </c>
      <c r="P29">
        <v>0</v>
      </c>
      <c r="Q29">
        <v>0</v>
      </c>
      <c r="R29">
        <v>163.76190476190479</v>
      </c>
    </row>
    <row r="30" spans="1:18" x14ac:dyDescent="0.25">
      <c r="A30">
        <v>1</v>
      </c>
      <c r="B30">
        <v>1401</v>
      </c>
      <c r="C30" t="s">
        <v>795</v>
      </c>
      <c r="D30" t="s">
        <v>1067</v>
      </c>
      <c r="E30">
        <v>4</v>
      </c>
      <c r="F30" t="s">
        <v>13810</v>
      </c>
      <c r="G30" s="88">
        <v>1</v>
      </c>
      <c r="H30" s="88" t="s">
        <v>8278</v>
      </c>
      <c r="I30">
        <v>1</v>
      </c>
      <c r="J30" t="s">
        <v>13801</v>
      </c>
      <c r="K30" t="s">
        <v>13811</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13810</v>
      </c>
      <c r="G31" s="88">
        <v>1</v>
      </c>
      <c r="H31" s="88" t="s">
        <v>8278</v>
      </c>
      <c r="I31">
        <v>1</v>
      </c>
      <c r="J31" t="s">
        <v>13801</v>
      </c>
      <c r="K31" t="s">
        <v>13812</v>
      </c>
      <c r="L31">
        <v>270107</v>
      </c>
      <c r="M31" t="s">
        <v>13588</v>
      </c>
      <c r="N31">
        <v>270107006</v>
      </c>
      <c r="O31" t="s">
        <v>13613</v>
      </c>
      <c r="P31">
        <v>0</v>
      </c>
      <c r="Q31">
        <v>0</v>
      </c>
      <c r="R31">
        <v>531.16731016731023</v>
      </c>
    </row>
    <row r="32" spans="1:18" x14ac:dyDescent="0.25">
      <c r="A32">
        <v>1</v>
      </c>
      <c r="B32">
        <v>1401</v>
      </c>
      <c r="C32" t="s">
        <v>795</v>
      </c>
      <c r="D32" t="s">
        <v>1067</v>
      </c>
      <c r="E32">
        <v>7</v>
      </c>
      <c r="F32" t="s">
        <v>13813</v>
      </c>
      <c r="G32" s="88">
        <v>2</v>
      </c>
      <c r="H32" s="88" t="s">
        <v>13770</v>
      </c>
      <c r="I32">
        <v>3</v>
      </c>
      <c r="J32" t="s">
        <v>13814</v>
      </c>
      <c r="K32" t="s">
        <v>13771</v>
      </c>
      <c r="L32">
        <v>270107</v>
      </c>
      <c r="M32" t="s">
        <v>13588</v>
      </c>
      <c r="N32">
        <v>270107005</v>
      </c>
      <c r="O32" t="s">
        <v>13608</v>
      </c>
      <c r="P32">
        <v>0</v>
      </c>
      <c r="Q32">
        <v>2173.5180482826308</v>
      </c>
      <c r="R32">
        <v>0</v>
      </c>
    </row>
    <row r="33" spans="1:18" x14ac:dyDescent="0.25">
      <c r="A33">
        <v>1</v>
      </c>
      <c r="B33">
        <v>1401</v>
      </c>
      <c r="C33" t="s">
        <v>795</v>
      </c>
      <c r="D33" t="s">
        <v>1067</v>
      </c>
      <c r="E33">
        <v>7</v>
      </c>
      <c r="F33" t="s">
        <v>13813</v>
      </c>
      <c r="G33" s="88">
        <v>2</v>
      </c>
      <c r="H33" s="88" t="s">
        <v>13770</v>
      </c>
      <c r="I33">
        <v>3</v>
      </c>
      <c r="J33" t="s">
        <v>13814</v>
      </c>
      <c r="K33" t="s">
        <v>13815</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13813</v>
      </c>
      <c r="G34" s="88">
        <v>2</v>
      </c>
      <c r="H34" s="88" t="s">
        <v>13770</v>
      </c>
      <c r="I34">
        <v>3</v>
      </c>
      <c r="J34" t="s">
        <v>13814</v>
      </c>
      <c r="K34" t="s">
        <v>13816</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13800</v>
      </c>
      <c r="G35" s="88">
        <v>1</v>
      </c>
      <c r="H35" s="88" t="s">
        <v>8278</v>
      </c>
      <c r="I35">
        <v>1</v>
      </c>
      <c r="J35" t="s">
        <v>13801</v>
      </c>
      <c r="K35" t="s">
        <v>13802</v>
      </c>
      <c r="L35">
        <v>270107</v>
      </c>
      <c r="M35" t="s">
        <v>13588</v>
      </c>
      <c r="N35">
        <v>270107006</v>
      </c>
      <c r="O35" t="s">
        <v>13613</v>
      </c>
      <c r="P35">
        <v>0</v>
      </c>
      <c r="Q35">
        <v>3367.0724445442556</v>
      </c>
      <c r="R35">
        <v>0</v>
      </c>
    </row>
    <row r="36" spans="1:18" x14ac:dyDescent="0.25">
      <c r="A36">
        <v>1</v>
      </c>
      <c r="B36">
        <v>1405</v>
      </c>
      <c r="C36" t="s">
        <v>795</v>
      </c>
      <c r="D36" t="s">
        <v>1079</v>
      </c>
      <c r="E36">
        <v>2</v>
      </c>
      <c r="F36" t="s">
        <v>13804</v>
      </c>
      <c r="G36" s="88">
        <v>2</v>
      </c>
      <c r="H36" s="88" t="s">
        <v>13770</v>
      </c>
      <c r="I36">
        <v>1</v>
      </c>
      <c r="J36" t="s">
        <v>13801</v>
      </c>
      <c r="K36" t="s">
        <v>13805</v>
      </c>
      <c r="L36">
        <v>270107</v>
      </c>
      <c r="M36" t="s">
        <v>13588</v>
      </c>
      <c r="N36">
        <v>270107006</v>
      </c>
      <c r="O36" t="s">
        <v>13613</v>
      </c>
      <c r="P36">
        <v>0</v>
      </c>
      <c r="Q36">
        <v>3062.6250761232031</v>
      </c>
      <c r="R36">
        <v>0</v>
      </c>
    </row>
    <row r="37" spans="1:18" x14ac:dyDescent="0.25">
      <c r="A37">
        <v>1</v>
      </c>
      <c r="B37">
        <v>1405</v>
      </c>
      <c r="C37" t="s">
        <v>795</v>
      </c>
      <c r="D37" t="s">
        <v>1079</v>
      </c>
      <c r="E37">
        <v>2</v>
      </c>
      <c r="F37" t="s">
        <v>13804</v>
      </c>
      <c r="G37" s="88">
        <v>2</v>
      </c>
      <c r="H37" s="88" t="s">
        <v>13770</v>
      </c>
      <c r="I37">
        <v>1</v>
      </c>
      <c r="J37" t="s">
        <v>13801</v>
      </c>
      <c r="K37" t="s">
        <v>13806</v>
      </c>
      <c r="L37">
        <v>270107</v>
      </c>
      <c r="M37" t="s">
        <v>13588</v>
      </c>
      <c r="N37">
        <v>270107006</v>
      </c>
      <c r="O37" t="s">
        <v>13613</v>
      </c>
      <c r="P37">
        <v>0</v>
      </c>
      <c r="Q37">
        <v>304.447368421053</v>
      </c>
      <c r="R37">
        <v>0</v>
      </c>
    </row>
    <row r="38" spans="1:18" x14ac:dyDescent="0.25">
      <c r="A38">
        <v>1</v>
      </c>
      <c r="B38">
        <v>1405</v>
      </c>
      <c r="C38" t="s">
        <v>795</v>
      </c>
      <c r="D38" t="s">
        <v>1079</v>
      </c>
      <c r="E38">
        <v>3</v>
      </c>
      <c r="F38" t="s">
        <v>13807</v>
      </c>
      <c r="G38" s="88">
        <v>1</v>
      </c>
      <c r="H38" s="88" t="s">
        <v>8278</v>
      </c>
      <c r="I38">
        <v>1</v>
      </c>
      <c r="J38" t="s">
        <v>13801</v>
      </c>
      <c r="K38" t="s">
        <v>13808</v>
      </c>
      <c r="L38">
        <v>270107</v>
      </c>
      <c r="M38" t="s">
        <v>13588</v>
      </c>
      <c r="N38">
        <v>270107006</v>
      </c>
      <c r="O38" t="s">
        <v>13613</v>
      </c>
      <c r="P38">
        <v>0</v>
      </c>
      <c r="Q38">
        <v>3367.0724445442556</v>
      </c>
      <c r="R38">
        <v>0</v>
      </c>
    </row>
    <row r="39" spans="1:18" x14ac:dyDescent="0.25">
      <c r="A39">
        <v>1</v>
      </c>
      <c r="B39">
        <v>1405</v>
      </c>
      <c r="C39" t="s">
        <v>795</v>
      </c>
      <c r="D39" t="s">
        <v>1079</v>
      </c>
      <c r="E39">
        <v>4</v>
      </c>
      <c r="F39" t="s">
        <v>13810</v>
      </c>
      <c r="G39" s="88">
        <v>1</v>
      </c>
      <c r="H39" s="88" t="s">
        <v>8278</v>
      </c>
      <c r="I39">
        <v>1</v>
      </c>
      <c r="J39" t="s">
        <v>13801</v>
      </c>
      <c r="K39" t="s">
        <v>13811</v>
      </c>
      <c r="L39">
        <v>270107</v>
      </c>
      <c r="M39" t="s">
        <v>13588</v>
      </c>
      <c r="N39">
        <v>270107006</v>
      </c>
      <c r="O39" t="s">
        <v>13613</v>
      </c>
      <c r="P39">
        <v>0</v>
      </c>
      <c r="Q39">
        <v>3367.0724445442556</v>
      </c>
      <c r="R39">
        <v>0</v>
      </c>
    </row>
    <row r="40" spans="1:18" x14ac:dyDescent="0.25">
      <c r="A40">
        <v>1</v>
      </c>
      <c r="B40">
        <v>1405</v>
      </c>
      <c r="C40" t="s">
        <v>795</v>
      </c>
      <c r="D40" t="s">
        <v>1079</v>
      </c>
      <c r="E40">
        <v>7</v>
      </c>
      <c r="F40" t="s">
        <v>13813</v>
      </c>
      <c r="G40" s="88">
        <v>2</v>
      </c>
      <c r="H40" s="88" t="s">
        <v>13770</v>
      </c>
      <c r="I40">
        <v>3</v>
      </c>
      <c r="J40" t="s">
        <v>13814</v>
      </c>
      <c r="K40" t="s">
        <v>13771</v>
      </c>
      <c r="L40">
        <v>270107</v>
      </c>
      <c r="M40" t="s">
        <v>13588</v>
      </c>
      <c r="N40">
        <v>270107005</v>
      </c>
      <c r="O40" t="s">
        <v>13608</v>
      </c>
      <c r="P40">
        <v>0</v>
      </c>
      <c r="Q40">
        <v>433.573494547179</v>
      </c>
      <c r="R40">
        <v>0</v>
      </c>
    </row>
    <row r="41" spans="1:18" x14ac:dyDescent="0.25">
      <c r="A41">
        <v>1</v>
      </c>
      <c r="B41">
        <v>1405</v>
      </c>
      <c r="C41" t="s">
        <v>795</v>
      </c>
      <c r="D41" t="s">
        <v>1079</v>
      </c>
      <c r="E41">
        <v>7</v>
      </c>
      <c r="F41" t="s">
        <v>13813</v>
      </c>
      <c r="G41" s="88">
        <v>2</v>
      </c>
      <c r="H41" s="88" t="s">
        <v>13770</v>
      </c>
      <c r="I41">
        <v>3</v>
      </c>
      <c r="J41" t="s">
        <v>13814</v>
      </c>
      <c r="K41" t="s">
        <v>13815</v>
      </c>
      <c r="L41">
        <v>270107</v>
      </c>
      <c r="M41" t="s">
        <v>13588</v>
      </c>
      <c r="N41">
        <v>270107005</v>
      </c>
      <c r="O41" t="s">
        <v>13608</v>
      </c>
      <c r="P41">
        <v>0</v>
      </c>
      <c r="Q41">
        <v>2933.4989499970766</v>
      </c>
      <c r="R41">
        <v>0</v>
      </c>
    </row>
    <row r="42" spans="1:18" x14ac:dyDescent="0.25">
      <c r="A42">
        <v>2</v>
      </c>
      <c r="B42">
        <v>2101</v>
      </c>
      <c r="C42" t="s">
        <v>756</v>
      </c>
      <c r="D42" t="s">
        <v>756</v>
      </c>
      <c r="E42">
        <v>1</v>
      </c>
      <c r="F42" t="s">
        <v>13800</v>
      </c>
      <c r="G42" s="88">
        <v>1</v>
      </c>
      <c r="H42" s="88" t="s">
        <v>8278</v>
      </c>
      <c r="I42">
        <v>1</v>
      </c>
      <c r="J42" t="s">
        <v>13801</v>
      </c>
      <c r="K42" t="s">
        <v>13802</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13800</v>
      </c>
      <c r="G43" s="88">
        <v>1</v>
      </c>
      <c r="H43" s="88" t="s">
        <v>8278</v>
      </c>
      <c r="I43">
        <v>1</v>
      </c>
      <c r="J43" t="s">
        <v>13801</v>
      </c>
      <c r="K43" t="s">
        <v>13803</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13804</v>
      </c>
      <c r="G44" s="88">
        <v>2</v>
      </c>
      <c r="H44" s="88" t="s">
        <v>13770</v>
      </c>
      <c r="I44">
        <v>1</v>
      </c>
      <c r="J44" t="s">
        <v>13801</v>
      </c>
      <c r="K44" t="s">
        <v>13805</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13804</v>
      </c>
      <c r="G45" s="88">
        <v>2</v>
      </c>
      <c r="H45" s="88" t="s">
        <v>13770</v>
      </c>
      <c r="I45">
        <v>1</v>
      </c>
      <c r="J45" t="s">
        <v>13801</v>
      </c>
      <c r="K45" t="s">
        <v>13806</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13807</v>
      </c>
      <c r="G46" s="88">
        <v>1</v>
      </c>
      <c r="H46" s="88" t="s">
        <v>8278</v>
      </c>
      <c r="I46">
        <v>1</v>
      </c>
      <c r="J46" t="s">
        <v>13801</v>
      </c>
      <c r="K46" t="s">
        <v>13808</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13807</v>
      </c>
      <c r="G47" s="88">
        <v>1</v>
      </c>
      <c r="H47" s="88" t="s">
        <v>8278</v>
      </c>
      <c r="I47">
        <v>1</v>
      </c>
      <c r="J47" t="s">
        <v>13801</v>
      </c>
      <c r="K47" t="s">
        <v>13809</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13810</v>
      </c>
      <c r="G48" s="88">
        <v>1</v>
      </c>
      <c r="H48" s="88" t="s">
        <v>8278</v>
      </c>
      <c r="I48">
        <v>1</v>
      </c>
      <c r="J48" t="s">
        <v>13801</v>
      </c>
      <c r="K48" t="s">
        <v>13811</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13810</v>
      </c>
      <c r="G49" s="88">
        <v>1</v>
      </c>
      <c r="H49" s="88" t="s">
        <v>8278</v>
      </c>
      <c r="I49">
        <v>1</v>
      </c>
      <c r="J49" t="s">
        <v>13801</v>
      </c>
      <c r="K49" t="s">
        <v>13812</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13813</v>
      </c>
      <c r="G50" s="88">
        <v>2</v>
      </c>
      <c r="H50" s="88" t="s">
        <v>13770</v>
      </c>
      <c r="I50">
        <v>3</v>
      </c>
      <c r="J50" t="s">
        <v>13814</v>
      </c>
      <c r="K50" t="s">
        <v>13771</v>
      </c>
      <c r="L50">
        <v>270107</v>
      </c>
      <c r="M50" t="s">
        <v>13588</v>
      </c>
      <c r="N50">
        <v>270107005</v>
      </c>
      <c r="O50" t="s">
        <v>13608</v>
      </c>
      <c r="P50">
        <v>14494</v>
      </c>
      <c r="Q50">
        <v>48460.923061487316</v>
      </c>
      <c r="R50">
        <v>0</v>
      </c>
    </row>
    <row r="51" spans="1:18" x14ac:dyDescent="0.25">
      <c r="A51">
        <v>2</v>
      </c>
      <c r="B51">
        <v>2101</v>
      </c>
      <c r="C51" t="s">
        <v>756</v>
      </c>
      <c r="D51" t="s">
        <v>756</v>
      </c>
      <c r="E51">
        <v>7</v>
      </c>
      <c r="F51" t="s">
        <v>13813</v>
      </c>
      <c r="G51" s="88">
        <v>2</v>
      </c>
      <c r="H51" s="88" t="s">
        <v>13770</v>
      </c>
      <c r="I51">
        <v>3</v>
      </c>
      <c r="J51" t="s">
        <v>13814</v>
      </c>
      <c r="K51" t="s">
        <v>13815</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13813</v>
      </c>
      <c r="G52" s="88">
        <v>2</v>
      </c>
      <c r="H52" s="88" t="s">
        <v>13770</v>
      </c>
      <c r="I52">
        <v>3</v>
      </c>
      <c r="J52" t="s">
        <v>13814</v>
      </c>
      <c r="K52" t="s">
        <v>13816</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13800</v>
      </c>
      <c r="G53" s="88">
        <v>1</v>
      </c>
      <c r="H53" s="88" t="s">
        <v>8278</v>
      </c>
      <c r="I53">
        <v>1</v>
      </c>
      <c r="J53" t="s">
        <v>13801</v>
      </c>
      <c r="K53" t="s">
        <v>13802</v>
      </c>
      <c r="L53">
        <v>270107</v>
      </c>
      <c r="M53" t="s">
        <v>13588</v>
      </c>
      <c r="N53">
        <v>270107006</v>
      </c>
      <c r="O53" t="s">
        <v>13613</v>
      </c>
      <c r="P53">
        <v>0</v>
      </c>
      <c r="Q53">
        <v>8751.0854205608357</v>
      </c>
      <c r="R53">
        <v>0</v>
      </c>
    </row>
    <row r="54" spans="1:18" x14ac:dyDescent="0.25">
      <c r="A54">
        <v>2</v>
      </c>
      <c r="B54">
        <v>2104</v>
      </c>
      <c r="C54" t="s">
        <v>756</v>
      </c>
      <c r="D54" t="s">
        <v>1090</v>
      </c>
      <c r="E54">
        <v>2</v>
      </c>
      <c r="F54" t="s">
        <v>13804</v>
      </c>
      <c r="G54" s="88">
        <v>2</v>
      </c>
      <c r="H54" s="88" t="s">
        <v>13770</v>
      </c>
      <c r="I54">
        <v>1</v>
      </c>
      <c r="J54" t="s">
        <v>13801</v>
      </c>
      <c r="K54" t="s">
        <v>13805</v>
      </c>
      <c r="L54">
        <v>270107</v>
      </c>
      <c r="M54" t="s">
        <v>13588</v>
      </c>
      <c r="N54">
        <v>270107006</v>
      </c>
      <c r="O54" t="s">
        <v>13613</v>
      </c>
      <c r="P54">
        <v>0</v>
      </c>
      <c r="Q54">
        <v>6789.8877196494859</v>
      </c>
      <c r="R54">
        <v>0</v>
      </c>
    </row>
    <row r="55" spans="1:18" x14ac:dyDescent="0.25">
      <c r="A55">
        <v>2</v>
      </c>
      <c r="B55">
        <v>2104</v>
      </c>
      <c r="C55" t="s">
        <v>756</v>
      </c>
      <c r="D55" t="s">
        <v>1090</v>
      </c>
      <c r="E55">
        <v>2</v>
      </c>
      <c r="F55" t="s">
        <v>13804</v>
      </c>
      <c r="G55" s="88">
        <v>2</v>
      </c>
      <c r="H55" s="88" t="s">
        <v>13770</v>
      </c>
      <c r="I55">
        <v>1</v>
      </c>
      <c r="J55" t="s">
        <v>13801</v>
      </c>
      <c r="K55" t="s">
        <v>13806</v>
      </c>
      <c r="L55">
        <v>270107</v>
      </c>
      <c r="M55" t="s">
        <v>13588</v>
      </c>
      <c r="N55">
        <v>270107006</v>
      </c>
      <c r="O55" t="s">
        <v>13613</v>
      </c>
      <c r="P55">
        <v>0</v>
      </c>
      <c r="Q55">
        <v>1961.19770091135</v>
      </c>
      <c r="R55">
        <v>0</v>
      </c>
    </row>
    <row r="56" spans="1:18" x14ac:dyDescent="0.25">
      <c r="A56">
        <v>2</v>
      </c>
      <c r="B56">
        <v>2104</v>
      </c>
      <c r="C56" t="s">
        <v>756</v>
      </c>
      <c r="D56" t="s">
        <v>1090</v>
      </c>
      <c r="E56">
        <v>3</v>
      </c>
      <c r="F56" t="s">
        <v>13807</v>
      </c>
      <c r="G56" s="88">
        <v>1</v>
      </c>
      <c r="H56" s="88" t="s">
        <v>8278</v>
      </c>
      <c r="I56">
        <v>1</v>
      </c>
      <c r="J56" t="s">
        <v>13801</v>
      </c>
      <c r="K56" t="s">
        <v>13808</v>
      </c>
      <c r="L56">
        <v>270107</v>
      </c>
      <c r="M56" t="s">
        <v>13588</v>
      </c>
      <c r="N56">
        <v>270107006</v>
      </c>
      <c r="O56" t="s">
        <v>13613</v>
      </c>
      <c r="P56">
        <v>0</v>
      </c>
      <c r="Q56">
        <v>8751.0854205608357</v>
      </c>
      <c r="R56">
        <v>0</v>
      </c>
    </row>
    <row r="57" spans="1:18" x14ac:dyDescent="0.25">
      <c r="A57">
        <v>2</v>
      </c>
      <c r="B57">
        <v>2104</v>
      </c>
      <c r="C57" t="s">
        <v>756</v>
      </c>
      <c r="D57" t="s">
        <v>1090</v>
      </c>
      <c r="E57">
        <v>4</v>
      </c>
      <c r="F57" t="s">
        <v>13810</v>
      </c>
      <c r="G57" s="88">
        <v>1</v>
      </c>
      <c r="H57" s="88" t="s">
        <v>8278</v>
      </c>
      <c r="I57">
        <v>1</v>
      </c>
      <c r="J57" t="s">
        <v>13801</v>
      </c>
      <c r="K57" t="s">
        <v>13811</v>
      </c>
      <c r="L57">
        <v>270107</v>
      </c>
      <c r="M57" t="s">
        <v>13588</v>
      </c>
      <c r="N57">
        <v>270107006</v>
      </c>
      <c r="O57" t="s">
        <v>13613</v>
      </c>
      <c r="P57">
        <v>0</v>
      </c>
      <c r="Q57">
        <v>8751.0854205608357</v>
      </c>
      <c r="R57">
        <v>0</v>
      </c>
    </row>
    <row r="58" spans="1:18" x14ac:dyDescent="0.25">
      <c r="A58">
        <v>2</v>
      </c>
      <c r="B58">
        <v>2104</v>
      </c>
      <c r="C58" t="s">
        <v>756</v>
      </c>
      <c r="D58" t="s">
        <v>1090</v>
      </c>
      <c r="E58">
        <v>7</v>
      </c>
      <c r="F58" t="s">
        <v>13813</v>
      </c>
      <c r="G58" s="88">
        <v>2</v>
      </c>
      <c r="H58" s="88" t="s">
        <v>13770</v>
      </c>
      <c r="I58">
        <v>3</v>
      </c>
      <c r="J58" t="s">
        <v>13814</v>
      </c>
      <c r="K58" t="s">
        <v>13771</v>
      </c>
      <c r="L58">
        <v>270107</v>
      </c>
      <c r="M58" t="s">
        <v>13588</v>
      </c>
      <c r="N58">
        <v>270107005</v>
      </c>
      <c r="O58" t="s">
        <v>13608</v>
      </c>
      <c r="P58">
        <v>0</v>
      </c>
      <c r="Q58">
        <v>3419.9778450791091</v>
      </c>
      <c r="R58">
        <v>0</v>
      </c>
    </row>
    <row r="59" spans="1:18" x14ac:dyDescent="0.25">
      <c r="A59">
        <v>2</v>
      </c>
      <c r="B59">
        <v>2104</v>
      </c>
      <c r="C59" t="s">
        <v>756</v>
      </c>
      <c r="D59" t="s">
        <v>1090</v>
      </c>
      <c r="E59">
        <v>7</v>
      </c>
      <c r="F59" t="s">
        <v>13813</v>
      </c>
      <c r="G59" s="88">
        <v>2</v>
      </c>
      <c r="H59" s="88" t="s">
        <v>13770</v>
      </c>
      <c r="I59">
        <v>3</v>
      </c>
      <c r="J59" t="s">
        <v>13814</v>
      </c>
      <c r="K59" t="s">
        <v>13815</v>
      </c>
      <c r="L59">
        <v>270107</v>
      </c>
      <c r="M59" t="s">
        <v>13588</v>
      </c>
      <c r="N59">
        <v>270107005</v>
      </c>
      <c r="O59" t="s">
        <v>13608</v>
      </c>
      <c r="P59">
        <v>0</v>
      </c>
      <c r="Q59">
        <v>5331.1075754817266</v>
      </c>
      <c r="R59">
        <v>0</v>
      </c>
    </row>
    <row r="60" spans="1:18" x14ac:dyDescent="0.25">
      <c r="A60">
        <v>2</v>
      </c>
      <c r="B60">
        <v>2201</v>
      </c>
      <c r="C60" t="s">
        <v>756</v>
      </c>
      <c r="D60" t="s">
        <v>1093</v>
      </c>
      <c r="E60">
        <v>1</v>
      </c>
      <c r="F60" t="s">
        <v>13800</v>
      </c>
      <c r="G60" s="88">
        <v>1</v>
      </c>
      <c r="H60" s="88" t="s">
        <v>8278</v>
      </c>
      <c r="I60">
        <v>1</v>
      </c>
      <c r="J60" t="s">
        <v>13801</v>
      </c>
      <c r="K60" t="s">
        <v>13802</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13800</v>
      </c>
      <c r="G61" s="88">
        <v>1</v>
      </c>
      <c r="H61" s="88" t="s">
        <v>8278</v>
      </c>
      <c r="I61">
        <v>1</v>
      </c>
      <c r="J61" t="s">
        <v>13801</v>
      </c>
      <c r="K61" t="s">
        <v>13803</v>
      </c>
      <c r="L61">
        <v>270107</v>
      </c>
      <c r="M61" t="s">
        <v>13588</v>
      </c>
      <c r="N61">
        <v>270107006</v>
      </c>
      <c r="O61" t="s">
        <v>13613</v>
      </c>
      <c r="P61">
        <v>2196</v>
      </c>
      <c r="Q61">
        <v>861.27986284867006</v>
      </c>
      <c r="R61">
        <v>0</v>
      </c>
    </row>
    <row r="62" spans="1:18" x14ac:dyDescent="0.25">
      <c r="A62">
        <v>2</v>
      </c>
      <c r="B62">
        <v>2201</v>
      </c>
      <c r="C62" t="s">
        <v>756</v>
      </c>
      <c r="D62" t="s">
        <v>1093</v>
      </c>
      <c r="E62">
        <v>2</v>
      </c>
      <c r="F62" t="s">
        <v>13804</v>
      </c>
      <c r="G62" s="88">
        <v>2</v>
      </c>
      <c r="H62" s="88" t="s">
        <v>13770</v>
      </c>
      <c r="I62">
        <v>1</v>
      </c>
      <c r="J62" t="s">
        <v>13801</v>
      </c>
      <c r="K62" t="s">
        <v>13805</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13804</v>
      </c>
      <c r="G63" s="88">
        <v>2</v>
      </c>
      <c r="H63" s="88" t="s">
        <v>13770</v>
      </c>
      <c r="I63">
        <v>1</v>
      </c>
      <c r="J63" t="s">
        <v>13801</v>
      </c>
      <c r="K63" t="s">
        <v>13806</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13807</v>
      </c>
      <c r="G64" s="88">
        <v>1</v>
      </c>
      <c r="H64" s="88" t="s">
        <v>8278</v>
      </c>
      <c r="I64">
        <v>1</v>
      </c>
      <c r="J64" t="s">
        <v>13801</v>
      </c>
      <c r="K64" t="s">
        <v>13808</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13807</v>
      </c>
      <c r="G65" s="88">
        <v>1</v>
      </c>
      <c r="H65" s="88" t="s">
        <v>8278</v>
      </c>
      <c r="I65">
        <v>1</v>
      </c>
      <c r="J65" t="s">
        <v>13801</v>
      </c>
      <c r="K65" t="s">
        <v>13809</v>
      </c>
      <c r="L65">
        <v>270107</v>
      </c>
      <c r="M65" t="s">
        <v>13588</v>
      </c>
      <c r="N65">
        <v>270107006</v>
      </c>
      <c r="O65" t="s">
        <v>13613</v>
      </c>
      <c r="P65">
        <v>958</v>
      </c>
      <c r="Q65">
        <v>435.22935779816498</v>
      </c>
      <c r="R65">
        <v>0</v>
      </c>
    </row>
    <row r="66" spans="1:18" x14ac:dyDescent="0.25">
      <c r="A66">
        <v>2</v>
      </c>
      <c r="B66">
        <v>2201</v>
      </c>
      <c r="C66" t="s">
        <v>756</v>
      </c>
      <c r="D66" t="s">
        <v>1093</v>
      </c>
      <c r="E66">
        <v>4</v>
      </c>
      <c r="F66" t="s">
        <v>13810</v>
      </c>
      <c r="G66" s="88">
        <v>1</v>
      </c>
      <c r="H66" s="88" t="s">
        <v>8278</v>
      </c>
      <c r="I66">
        <v>1</v>
      </c>
      <c r="J66" t="s">
        <v>13801</v>
      </c>
      <c r="K66" t="s">
        <v>13811</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13810</v>
      </c>
      <c r="G67" s="88">
        <v>1</v>
      </c>
      <c r="H67" s="88" t="s">
        <v>8278</v>
      </c>
      <c r="I67">
        <v>1</v>
      </c>
      <c r="J67" t="s">
        <v>13801</v>
      </c>
      <c r="K67" t="s">
        <v>13812</v>
      </c>
      <c r="L67">
        <v>270107</v>
      </c>
      <c r="M67" t="s">
        <v>13588</v>
      </c>
      <c r="N67">
        <v>270107006</v>
      </c>
      <c r="O67" t="s">
        <v>13613</v>
      </c>
      <c r="P67">
        <v>2196</v>
      </c>
      <c r="Q67">
        <v>861.27986284867006</v>
      </c>
      <c r="R67">
        <v>0</v>
      </c>
    </row>
    <row r="68" spans="1:18" x14ac:dyDescent="0.25">
      <c r="A68">
        <v>2</v>
      </c>
      <c r="B68">
        <v>2201</v>
      </c>
      <c r="C68" t="s">
        <v>756</v>
      </c>
      <c r="D68" t="s">
        <v>1093</v>
      </c>
      <c r="E68">
        <v>7</v>
      </c>
      <c r="F68" t="s">
        <v>13813</v>
      </c>
      <c r="G68" s="88">
        <v>2</v>
      </c>
      <c r="H68" s="88" t="s">
        <v>13770</v>
      </c>
      <c r="I68">
        <v>3</v>
      </c>
      <c r="J68" t="s">
        <v>13814</v>
      </c>
      <c r="K68" t="s">
        <v>13771</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13813</v>
      </c>
      <c r="G69" s="88">
        <v>2</v>
      </c>
      <c r="H69" s="88" t="s">
        <v>13770</v>
      </c>
      <c r="I69">
        <v>3</v>
      </c>
      <c r="J69" t="s">
        <v>13814</v>
      </c>
      <c r="K69" t="s">
        <v>13815</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13813</v>
      </c>
      <c r="G70" s="88">
        <v>2</v>
      </c>
      <c r="H70" s="88" t="s">
        <v>13770</v>
      </c>
      <c r="I70">
        <v>3</v>
      </c>
      <c r="J70" t="s">
        <v>13814</v>
      </c>
      <c r="K70" t="s">
        <v>13816</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13800</v>
      </c>
      <c r="G71" s="88">
        <v>1</v>
      </c>
      <c r="H71" s="88" t="s">
        <v>8278</v>
      </c>
      <c r="I71">
        <v>1</v>
      </c>
      <c r="J71" t="s">
        <v>13801</v>
      </c>
      <c r="K71" t="s">
        <v>13802</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13800</v>
      </c>
      <c r="G72" s="88">
        <v>1</v>
      </c>
      <c r="H72" s="88" t="s">
        <v>8278</v>
      </c>
      <c r="I72">
        <v>1</v>
      </c>
      <c r="J72" t="s">
        <v>13801</v>
      </c>
      <c r="K72" t="s">
        <v>13803</v>
      </c>
      <c r="L72">
        <v>270107</v>
      </c>
      <c r="M72" t="s">
        <v>13588</v>
      </c>
      <c r="N72">
        <v>270107006</v>
      </c>
      <c r="O72" t="s">
        <v>13613</v>
      </c>
      <c r="P72">
        <v>0</v>
      </c>
      <c r="Q72">
        <v>0</v>
      </c>
      <c r="R72">
        <v>1032.0991436100132</v>
      </c>
    </row>
    <row r="73" spans="1:18" x14ac:dyDescent="0.25">
      <c r="A73">
        <v>2</v>
      </c>
      <c r="B73">
        <v>2301</v>
      </c>
      <c r="C73" t="s">
        <v>756</v>
      </c>
      <c r="D73" t="s">
        <v>1102</v>
      </c>
      <c r="E73">
        <v>2</v>
      </c>
      <c r="F73" t="s">
        <v>13804</v>
      </c>
      <c r="G73" s="88">
        <v>2</v>
      </c>
      <c r="H73" s="88" t="s">
        <v>13770</v>
      </c>
      <c r="I73">
        <v>1</v>
      </c>
      <c r="J73" t="s">
        <v>13801</v>
      </c>
      <c r="K73" t="s">
        <v>13805</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13804</v>
      </c>
      <c r="G74" s="88">
        <v>2</v>
      </c>
      <c r="H74" s="88" t="s">
        <v>13770</v>
      </c>
      <c r="I74">
        <v>1</v>
      </c>
      <c r="J74" t="s">
        <v>13801</v>
      </c>
      <c r="K74" t="s">
        <v>13806</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13807</v>
      </c>
      <c r="G75" s="88">
        <v>1</v>
      </c>
      <c r="H75" s="88" t="s">
        <v>8278</v>
      </c>
      <c r="I75">
        <v>1</v>
      </c>
      <c r="J75" t="s">
        <v>13801</v>
      </c>
      <c r="K75" t="s">
        <v>13808</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13807</v>
      </c>
      <c r="G76" s="88">
        <v>1</v>
      </c>
      <c r="H76" s="88" t="s">
        <v>8278</v>
      </c>
      <c r="I76">
        <v>1</v>
      </c>
      <c r="J76" t="s">
        <v>13801</v>
      </c>
      <c r="K76" t="s">
        <v>13809</v>
      </c>
      <c r="L76">
        <v>270107</v>
      </c>
      <c r="M76" t="s">
        <v>13588</v>
      </c>
      <c r="N76">
        <v>270107006</v>
      </c>
      <c r="O76" t="s">
        <v>13613</v>
      </c>
      <c r="P76">
        <v>0</v>
      </c>
      <c r="Q76">
        <v>0</v>
      </c>
      <c r="R76">
        <v>552.11363636363637</v>
      </c>
    </row>
    <row r="77" spans="1:18" x14ac:dyDescent="0.25">
      <c r="A77">
        <v>2</v>
      </c>
      <c r="B77">
        <v>2301</v>
      </c>
      <c r="C77" t="s">
        <v>756</v>
      </c>
      <c r="D77" t="s">
        <v>1102</v>
      </c>
      <c r="E77">
        <v>4</v>
      </c>
      <c r="F77" t="s">
        <v>13810</v>
      </c>
      <c r="G77" s="88">
        <v>1</v>
      </c>
      <c r="H77" s="88" t="s">
        <v>8278</v>
      </c>
      <c r="I77">
        <v>1</v>
      </c>
      <c r="J77" t="s">
        <v>13801</v>
      </c>
      <c r="K77" t="s">
        <v>13811</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13810</v>
      </c>
      <c r="G78" s="88">
        <v>1</v>
      </c>
      <c r="H78" s="88" t="s">
        <v>8278</v>
      </c>
      <c r="I78">
        <v>1</v>
      </c>
      <c r="J78" t="s">
        <v>13801</v>
      </c>
      <c r="K78" t="s">
        <v>13812</v>
      </c>
      <c r="L78">
        <v>270107</v>
      </c>
      <c r="M78" t="s">
        <v>13588</v>
      </c>
      <c r="N78">
        <v>270107006</v>
      </c>
      <c r="O78" t="s">
        <v>13613</v>
      </c>
      <c r="P78">
        <v>0</v>
      </c>
      <c r="Q78">
        <v>0</v>
      </c>
      <c r="R78">
        <v>1032.0991436100132</v>
      </c>
    </row>
    <row r="79" spans="1:18" x14ac:dyDescent="0.25">
      <c r="A79">
        <v>2</v>
      </c>
      <c r="B79">
        <v>2301</v>
      </c>
      <c r="C79" t="s">
        <v>756</v>
      </c>
      <c r="D79" t="s">
        <v>1102</v>
      </c>
      <c r="E79">
        <v>7</v>
      </c>
      <c r="F79" t="s">
        <v>13813</v>
      </c>
      <c r="G79" s="88">
        <v>2</v>
      </c>
      <c r="H79" s="88" t="s">
        <v>13770</v>
      </c>
      <c r="I79">
        <v>3</v>
      </c>
      <c r="J79" t="s">
        <v>13814</v>
      </c>
      <c r="K79" t="s">
        <v>13771</v>
      </c>
      <c r="L79">
        <v>270107</v>
      </c>
      <c r="M79" t="s">
        <v>13588</v>
      </c>
      <c r="N79">
        <v>270107005</v>
      </c>
      <c r="O79" t="s">
        <v>13608</v>
      </c>
      <c r="P79">
        <v>0</v>
      </c>
      <c r="Q79">
        <v>2464.542016806723</v>
      </c>
      <c r="R79">
        <v>0</v>
      </c>
    </row>
    <row r="80" spans="1:18" x14ac:dyDescent="0.25">
      <c r="A80">
        <v>2</v>
      </c>
      <c r="B80">
        <v>2301</v>
      </c>
      <c r="C80" t="s">
        <v>756</v>
      </c>
      <c r="D80" t="s">
        <v>1102</v>
      </c>
      <c r="E80">
        <v>7</v>
      </c>
      <c r="F80" t="s">
        <v>13813</v>
      </c>
      <c r="G80" s="88">
        <v>2</v>
      </c>
      <c r="H80" s="88" t="s">
        <v>13770</v>
      </c>
      <c r="I80">
        <v>3</v>
      </c>
      <c r="J80" t="s">
        <v>13814</v>
      </c>
      <c r="K80" t="s">
        <v>13815</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13813</v>
      </c>
      <c r="G81" s="88">
        <v>2</v>
      </c>
      <c r="H81" s="88" t="s">
        <v>13770</v>
      </c>
      <c r="I81">
        <v>3</v>
      </c>
      <c r="J81" t="s">
        <v>13814</v>
      </c>
      <c r="K81" t="s">
        <v>13816</v>
      </c>
      <c r="L81">
        <v>270107</v>
      </c>
      <c r="M81" t="s">
        <v>13588</v>
      </c>
      <c r="N81">
        <v>270107005</v>
      </c>
      <c r="O81" t="s">
        <v>13608</v>
      </c>
      <c r="P81">
        <v>0</v>
      </c>
      <c r="Q81">
        <v>0</v>
      </c>
      <c r="R81">
        <v>1169.2018716577541</v>
      </c>
    </row>
    <row r="82" spans="1:18" x14ac:dyDescent="0.25">
      <c r="A82">
        <v>2</v>
      </c>
      <c r="B82">
        <v>2302</v>
      </c>
      <c r="C82" t="s">
        <v>756</v>
      </c>
      <c r="D82" t="s">
        <v>1105</v>
      </c>
      <c r="E82">
        <v>1</v>
      </c>
      <c r="F82" t="s">
        <v>13800</v>
      </c>
      <c r="G82" s="88">
        <v>1</v>
      </c>
      <c r="H82" s="88" t="s">
        <v>8278</v>
      </c>
      <c r="I82">
        <v>1</v>
      </c>
      <c r="J82" t="s">
        <v>13801</v>
      </c>
      <c r="K82" t="s">
        <v>13802</v>
      </c>
      <c r="L82">
        <v>270107</v>
      </c>
      <c r="M82" t="s">
        <v>13588</v>
      </c>
      <c r="N82">
        <v>270107006</v>
      </c>
      <c r="O82" t="s">
        <v>13613</v>
      </c>
      <c r="P82">
        <v>0</v>
      </c>
      <c r="Q82">
        <v>1878.7974386724391</v>
      </c>
      <c r="R82">
        <v>0</v>
      </c>
    </row>
    <row r="83" spans="1:18" x14ac:dyDescent="0.25">
      <c r="A83">
        <v>2</v>
      </c>
      <c r="B83">
        <v>2302</v>
      </c>
      <c r="C83" t="s">
        <v>756</v>
      </c>
      <c r="D83" t="s">
        <v>1105</v>
      </c>
      <c r="E83">
        <v>2</v>
      </c>
      <c r="F83" t="s">
        <v>13804</v>
      </c>
      <c r="G83" s="88">
        <v>2</v>
      </c>
      <c r="H83" s="88" t="s">
        <v>13770</v>
      </c>
      <c r="I83">
        <v>1</v>
      </c>
      <c r="J83" t="s">
        <v>13801</v>
      </c>
      <c r="K83" t="s">
        <v>13805</v>
      </c>
      <c r="L83">
        <v>270107</v>
      </c>
      <c r="M83" t="s">
        <v>13588</v>
      </c>
      <c r="N83">
        <v>270107006</v>
      </c>
      <c r="O83" t="s">
        <v>13613</v>
      </c>
      <c r="P83">
        <v>0</v>
      </c>
      <c r="Q83">
        <v>1878.7974386724391</v>
      </c>
      <c r="R83">
        <v>0</v>
      </c>
    </row>
    <row r="84" spans="1:18" x14ac:dyDescent="0.25">
      <c r="A84">
        <v>2</v>
      </c>
      <c r="B84">
        <v>2302</v>
      </c>
      <c r="C84" t="s">
        <v>756</v>
      </c>
      <c r="D84" t="s">
        <v>1105</v>
      </c>
      <c r="E84">
        <v>3</v>
      </c>
      <c r="F84" t="s">
        <v>13807</v>
      </c>
      <c r="G84" s="88">
        <v>1</v>
      </c>
      <c r="H84" s="88" t="s">
        <v>8278</v>
      </c>
      <c r="I84">
        <v>1</v>
      </c>
      <c r="J84" t="s">
        <v>13801</v>
      </c>
      <c r="K84" t="s">
        <v>13808</v>
      </c>
      <c r="L84">
        <v>270107</v>
      </c>
      <c r="M84" t="s">
        <v>13588</v>
      </c>
      <c r="N84">
        <v>270107006</v>
      </c>
      <c r="O84" t="s">
        <v>13613</v>
      </c>
      <c r="P84">
        <v>0</v>
      </c>
      <c r="Q84">
        <v>1878.7974386724391</v>
      </c>
      <c r="R84">
        <v>0</v>
      </c>
    </row>
    <row r="85" spans="1:18" x14ac:dyDescent="0.25">
      <c r="A85">
        <v>2</v>
      </c>
      <c r="B85">
        <v>2302</v>
      </c>
      <c r="C85" t="s">
        <v>756</v>
      </c>
      <c r="D85" t="s">
        <v>1105</v>
      </c>
      <c r="E85">
        <v>4</v>
      </c>
      <c r="F85" t="s">
        <v>13810</v>
      </c>
      <c r="G85" s="88">
        <v>1</v>
      </c>
      <c r="H85" s="88" t="s">
        <v>8278</v>
      </c>
      <c r="I85">
        <v>1</v>
      </c>
      <c r="J85" t="s">
        <v>13801</v>
      </c>
      <c r="K85" t="s">
        <v>13811</v>
      </c>
      <c r="L85">
        <v>270107</v>
      </c>
      <c r="M85" t="s">
        <v>13588</v>
      </c>
      <c r="N85">
        <v>270107006</v>
      </c>
      <c r="O85" t="s">
        <v>13613</v>
      </c>
      <c r="P85">
        <v>0</v>
      </c>
      <c r="Q85">
        <v>1878.7974386724391</v>
      </c>
      <c r="R85">
        <v>0</v>
      </c>
    </row>
    <row r="86" spans="1:18" x14ac:dyDescent="0.25">
      <c r="A86">
        <v>2</v>
      </c>
      <c r="B86">
        <v>2302</v>
      </c>
      <c r="C86" t="s">
        <v>756</v>
      </c>
      <c r="D86" t="s">
        <v>1105</v>
      </c>
      <c r="E86">
        <v>7</v>
      </c>
      <c r="F86" t="s">
        <v>13813</v>
      </c>
      <c r="G86" s="88">
        <v>2</v>
      </c>
      <c r="H86" s="88" t="s">
        <v>13770</v>
      </c>
      <c r="I86">
        <v>3</v>
      </c>
      <c r="J86" t="s">
        <v>13814</v>
      </c>
      <c r="K86" t="s">
        <v>13771</v>
      </c>
      <c r="L86">
        <v>270107</v>
      </c>
      <c r="M86" t="s">
        <v>13588</v>
      </c>
      <c r="N86">
        <v>270107005</v>
      </c>
      <c r="O86" t="s">
        <v>13608</v>
      </c>
      <c r="P86">
        <v>0</v>
      </c>
      <c r="Q86">
        <v>1026.6964285714289</v>
      </c>
      <c r="R86">
        <v>0</v>
      </c>
    </row>
    <row r="87" spans="1:18" x14ac:dyDescent="0.25">
      <c r="A87">
        <v>2</v>
      </c>
      <c r="B87">
        <v>2302</v>
      </c>
      <c r="C87" t="s">
        <v>756</v>
      </c>
      <c r="D87" t="s">
        <v>1105</v>
      </c>
      <c r="E87">
        <v>7</v>
      </c>
      <c r="F87" t="s">
        <v>13813</v>
      </c>
      <c r="G87" s="88">
        <v>2</v>
      </c>
      <c r="H87" s="88" t="s">
        <v>13770</v>
      </c>
      <c r="I87">
        <v>3</v>
      </c>
      <c r="J87" t="s">
        <v>13814</v>
      </c>
      <c r="K87" t="s">
        <v>13815</v>
      </c>
      <c r="L87">
        <v>270107</v>
      </c>
      <c r="M87" t="s">
        <v>13588</v>
      </c>
      <c r="N87">
        <v>270107005</v>
      </c>
      <c r="O87" t="s">
        <v>13608</v>
      </c>
      <c r="P87">
        <v>0</v>
      </c>
      <c r="Q87">
        <v>852.10101010101005</v>
      </c>
      <c r="R87">
        <v>0</v>
      </c>
    </row>
    <row r="88" spans="1:18" x14ac:dyDescent="0.25">
      <c r="A88">
        <v>3</v>
      </c>
      <c r="B88">
        <v>3101</v>
      </c>
      <c r="C88" t="s">
        <v>765</v>
      </c>
      <c r="D88" t="s">
        <v>1108</v>
      </c>
      <c r="E88">
        <v>1</v>
      </c>
      <c r="F88" t="s">
        <v>13800</v>
      </c>
      <c r="G88" s="88">
        <v>1</v>
      </c>
      <c r="H88" s="88" t="s">
        <v>8278</v>
      </c>
      <c r="I88">
        <v>1</v>
      </c>
      <c r="J88" t="s">
        <v>13801</v>
      </c>
      <c r="K88" t="s">
        <v>13802</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13800</v>
      </c>
      <c r="G89" s="88">
        <v>1</v>
      </c>
      <c r="H89" s="88" t="s">
        <v>8278</v>
      </c>
      <c r="I89">
        <v>1</v>
      </c>
      <c r="J89" t="s">
        <v>13801</v>
      </c>
      <c r="K89" t="s">
        <v>13803</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13800</v>
      </c>
      <c r="G90" s="88">
        <v>1</v>
      </c>
      <c r="H90" s="88" t="s">
        <v>8278</v>
      </c>
      <c r="I90">
        <v>1</v>
      </c>
      <c r="J90" t="s">
        <v>13801</v>
      </c>
      <c r="K90" t="s">
        <v>13771</v>
      </c>
      <c r="L90">
        <v>270107</v>
      </c>
      <c r="M90" t="s">
        <v>13588</v>
      </c>
      <c r="N90">
        <v>270107006</v>
      </c>
      <c r="O90" t="s">
        <v>13613</v>
      </c>
      <c r="P90">
        <v>107</v>
      </c>
      <c r="Q90">
        <v>0</v>
      </c>
      <c r="R90">
        <v>0</v>
      </c>
    </row>
    <row r="91" spans="1:18" x14ac:dyDescent="0.25">
      <c r="A91">
        <v>3</v>
      </c>
      <c r="B91">
        <v>3101</v>
      </c>
      <c r="C91" t="s">
        <v>765</v>
      </c>
      <c r="D91" t="s">
        <v>1108</v>
      </c>
      <c r="E91">
        <v>2</v>
      </c>
      <c r="F91" t="s">
        <v>13804</v>
      </c>
      <c r="G91" s="88">
        <v>2</v>
      </c>
      <c r="H91" s="88" t="s">
        <v>13770</v>
      </c>
      <c r="I91">
        <v>1</v>
      </c>
      <c r="J91" t="s">
        <v>13801</v>
      </c>
      <c r="K91" t="s">
        <v>13805</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13804</v>
      </c>
      <c r="G92" s="88">
        <v>2</v>
      </c>
      <c r="H92" s="88" t="s">
        <v>13770</v>
      </c>
      <c r="I92">
        <v>1</v>
      </c>
      <c r="J92" t="s">
        <v>13801</v>
      </c>
      <c r="K92" t="s">
        <v>13806</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13807</v>
      </c>
      <c r="G93" s="88">
        <v>1</v>
      </c>
      <c r="H93" s="88" t="s">
        <v>8278</v>
      </c>
      <c r="I93">
        <v>1</v>
      </c>
      <c r="J93" t="s">
        <v>13801</v>
      </c>
      <c r="K93" t="s">
        <v>13808</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13807</v>
      </c>
      <c r="G94" s="88">
        <v>1</v>
      </c>
      <c r="H94" s="88" t="s">
        <v>8278</v>
      </c>
      <c r="I94">
        <v>1</v>
      </c>
      <c r="J94" t="s">
        <v>13801</v>
      </c>
      <c r="K94" t="s">
        <v>13809</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13807</v>
      </c>
      <c r="G95" s="88">
        <v>1</v>
      </c>
      <c r="H95" s="88" t="s">
        <v>8278</v>
      </c>
      <c r="I95">
        <v>1</v>
      </c>
      <c r="J95" t="s">
        <v>13801</v>
      </c>
      <c r="K95" t="s">
        <v>13771</v>
      </c>
      <c r="L95">
        <v>270107</v>
      </c>
      <c r="M95" t="s">
        <v>13588</v>
      </c>
      <c r="N95">
        <v>270107006</v>
      </c>
      <c r="O95" t="s">
        <v>13613</v>
      </c>
      <c r="P95">
        <v>107</v>
      </c>
      <c r="Q95">
        <v>0</v>
      </c>
      <c r="R95">
        <v>0</v>
      </c>
    </row>
    <row r="96" spans="1:18" x14ac:dyDescent="0.25">
      <c r="A96">
        <v>3</v>
      </c>
      <c r="B96">
        <v>3101</v>
      </c>
      <c r="C96" t="s">
        <v>765</v>
      </c>
      <c r="D96" t="s">
        <v>1108</v>
      </c>
      <c r="E96">
        <v>4</v>
      </c>
      <c r="F96" t="s">
        <v>13810</v>
      </c>
      <c r="G96" s="88">
        <v>1</v>
      </c>
      <c r="H96" s="88" t="s">
        <v>8278</v>
      </c>
      <c r="I96">
        <v>1</v>
      </c>
      <c r="J96" t="s">
        <v>13801</v>
      </c>
      <c r="K96" t="s">
        <v>13811</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13810</v>
      </c>
      <c r="G97" s="88">
        <v>1</v>
      </c>
      <c r="H97" s="88" t="s">
        <v>8278</v>
      </c>
      <c r="I97">
        <v>1</v>
      </c>
      <c r="J97" t="s">
        <v>13801</v>
      </c>
      <c r="K97" t="s">
        <v>13812</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13810</v>
      </c>
      <c r="G98" s="88">
        <v>1</v>
      </c>
      <c r="H98" s="88" t="s">
        <v>8278</v>
      </c>
      <c r="I98">
        <v>1</v>
      </c>
      <c r="J98" t="s">
        <v>13801</v>
      </c>
      <c r="K98" t="s">
        <v>13771</v>
      </c>
      <c r="L98">
        <v>270107</v>
      </c>
      <c r="M98" t="s">
        <v>13588</v>
      </c>
      <c r="N98">
        <v>270107006</v>
      </c>
      <c r="O98" t="s">
        <v>13613</v>
      </c>
      <c r="P98">
        <v>107</v>
      </c>
      <c r="Q98">
        <v>0</v>
      </c>
      <c r="R98">
        <v>0</v>
      </c>
    </row>
    <row r="99" spans="1:18" x14ac:dyDescent="0.25">
      <c r="A99">
        <v>3</v>
      </c>
      <c r="B99">
        <v>3101</v>
      </c>
      <c r="C99" t="s">
        <v>765</v>
      </c>
      <c r="D99" t="s">
        <v>1108</v>
      </c>
      <c r="E99">
        <v>7</v>
      </c>
      <c r="F99" t="s">
        <v>13813</v>
      </c>
      <c r="G99" s="88">
        <v>2</v>
      </c>
      <c r="H99" s="88" t="s">
        <v>13770</v>
      </c>
      <c r="I99">
        <v>3</v>
      </c>
      <c r="J99" t="s">
        <v>13814</v>
      </c>
      <c r="K99" t="s">
        <v>13771</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13813</v>
      </c>
      <c r="G100" s="88">
        <v>2</v>
      </c>
      <c r="H100" s="88" t="s">
        <v>13770</v>
      </c>
      <c r="I100">
        <v>3</v>
      </c>
      <c r="J100" t="s">
        <v>13814</v>
      </c>
      <c r="K100" t="s">
        <v>13815</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13813</v>
      </c>
      <c r="G101" s="88">
        <v>2</v>
      </c>
      <c r="H101" s="88" t="s">
        <v>13770</v>
      </c>
      <c r="I101">
        <v>3</v>
      </c>
      <c r="J101" t="s">
        <v>13814</v>
      </c>
      <c r="K101" t="s">
        <v>13816</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13800</v>
      </c>
      <c r="G102" s="88">
        <v>1</v>
      </c>
      <c r="H102" s="88" t="s">
        <v>8278</v>
      </c>
      <c r="I102">
        <v>1</v>
      </c>
      <c r="J102" t="s">
        <v>13801</v>
      </c>
      <c r="K102" t="s">
        <v>13802</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13800</v>
      </c>
      <c r="G103" s="88">
        <v>1</v>
      </c>
      <c r="H103" s="88" t="s">
        <v>8278</v>
      </c>
      <c r="I103">
        <v>1</v>
      </c>
      <c r="J103" t="s">
        <v>13801</v>
      </c>
      <c r="K103" t="s">
        <v>13803</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13804</v>
      </c>
      <c r="G104" s="88">
        <v>2</v>
      </c>
      <c r="H104" s="88" t="s">
        <v>13770</v>
      </c>
      <c r="I104">
        <v>1</v>
      </c>
      <c r="J104" t="s">
        <v>13801</v>
      </c>
      <c r="K104" t="s">
        <v>13805</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13804</v>
      </c>
      <c r="G105" s="88">
        <v>2</v>
      </c>
      <c r="H105" s="88" t="s">
        <v>13770</v>
      </c>
      <c r="I105">
        <v>1</v>
      </c>
      <c r="J105" t="s">
        <v>13801</v>
      </c>
      <c r="K105" t="s">
        <v>13806</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13807</v>
      </c>
      <c r="G106" s="88">
        <v>1</v>
      </c>
      <c r="H106" s="88" t="s">
        <v>8278</v>
      </c>
      <c r="I106">
        <v>1</v>
      </c>
      <c r="J106" t="s">
        <v>13801</v>
      </c>
      <c r="K106" t="s">
        <v>13808</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13807</v>
      </c>
      <c r="G107" s="88">
        <v>1</v>
      </c>
      <c r="H107" s="88" t="s">
        <v>8278</v>
      </c>
      <c r="I107">
        <v>1</v>
      </c>
      <c r="J107" t="s">
        <v>13801</v>
      </c>
      <c r="K107" t="s">
        <v>13809</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13810</v>
      </c>
      <c r="G108" s="88">
        <v>1</v>
      </c>
      <c r="H108" s="88" t="s">
        <v>8278</v>
      </c>
      <c r="I108">
        <v>1</v>
      </c>
      <c r="J108" t="s">
        <v>13801</v>
      </c>
      <c r="K108" t="s">
        <v>13811</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13810</v>
      </c>
      <c r="G109" s="88">
        <v>1</v>
      </c>
      <c r="H109" s="88" t="s">
        <v>8278</v>
      </c>
      <c r="I109">
        <v>1</v>
      </c>
      <c r="J109" t="s">
        <v>13801</v>
      </c>
      <c r="K109" t="s">
        <v>13812</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13813</v>
      </c>
      <c r="G110" s="88">
        <v>2</v>
      </c>
      <c r="H110" s="88" t="s">
        <v>13770</v>
      </c>
      <c r="I110">
        <v>3</v>
      </c>
      <c r="J110" t="s">
        <v>13814</v>
      </c>
      <c r="K110" t="s">
        <v>13771</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13813</v>
      </c>
      <c r="G111" s="88">
        <v>2</v>
      </c>
      <c r="H111" s="88" t="s">
        <v>13770</v>
      </c>
      <c r="I111">
        <v>3</v>
      </c>
      <c r="J111" t="s">
        <v>13814</v>
      </c>
      <c r="K111" t="s">
        <v>13815</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13813</v>
      </c>
      <c r="G112" s="88">
        <v>2</v>
      </c>
      <c r="H112" s="88" t="s">
        <v>13770</v>
      </c>
      <c r="I112">
        <v>3</v>
      </c>
      <c r="J112" t="s">
        <v>13814</v>
      </c>
      <c r="K112" t="s">
        <v>13816</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13800</v>
      </c>
      <c r="G113" s="88">
        <v>1</v>
      </c>
      <c r="H113" s="88" t="s">
        <v>8278</v>
      </c>
      <c r="I113">
        <v>1</v>
      </c>
      <c r="J113" t="s">
        <v>13801</v>
      </c>
      <c r="K113" t="s">
        <v>13802</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13800</v>
      </c>
      <c r="G114" s="88">
        <v>1</v>
      </c>
      <c r="H114" s="88" t="s">
        <v>8278</v>
      </c>
      <c r="I114">
        <v>1</v>
      </c>
      <c r="J114" t="s">
        <v>13801</v>
      </c>
      <c r="K114" t="s">
        <v>13803</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13804</v>
      </c>
      <c r="G115" s="88">
        <v>2</v>
      </c>
      <c r="H115" s="88" t="s">
        <v>13770</v>
      </c>
      <c r="I115">
        <v>1</v>
      </c>
      <c r="J115" t="s">
        <v>13801</v>
      </c>
      <c r="K115" t="s">
        <v>13805</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13804</v>
      </c>
      <c r="G116" s="88">
        <v>2</v>
      </c>
      <c r="H116" s="88" t="s">
        <v>13770</v>
      </c>
      <c r="I116">
        <v>1</v>
      </c>
      <c r="J116" t="s">
        <v>13801</v>
      </c>
      <c r="K116" t="s">
        <v>13806</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13807</v>
      </c>
      <c r="G117" s="88">
        <v>1</v>
      </c>
      <c r="H117" s="88" t="s">
        <v>8278</v>
      </c>
      <c r="I117">
        <v>1</v>
      </c>
      <c r="J117" t="s">
        <v>13801</v>
      </c>
      <c r="K117" t="s">
        <v>13808</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13807</v>
      </c>
      <c r="G118" s="88">
        <v>1</v>
      </c>
      <c r="H118" s="88" t="s">
        <v>8278</v>
      </c>
      <c r="I118">
        <v>1</v>
      </c>
      <c r="J118" t="s">
        <v>13801</v>
      </c>
      <c r="K118" t="s">
        <v>13809</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13810</v>
      </c>
      <c r="G119" s="88">
        <v>1</v>
      </c>
      <c r="H119" s="88" t="s">
        <v>8278</v>
      </c>
      <c r="I119">
        <v>1</v>
      </c>
      <c r="J119" t="s">
        <v>13801</v>
      </c>
      <c r="K119" t="s">
        <v>13811</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13813</v>
      </c>
      <c r="G120" s="88">
        <v>2</v>
      </c>
      <c r="H120" s="88" t="s">
        <v>13770</v>
      </c>
      <c r="I120">
        <v>3</v>
      </c>
      <c r="J120" t="s">
        <v>13814</v>
      </c>
      <c r="K120" t="s">
        <v>13771</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13813</v>
      </c>
      <c r="G121" s="88">
        <v>2</v>
      </c>
      <c r="H121" s="88" t="s">
        <v>13770</v>
      </c>
      <c r="I121">
        <v>3</v>
      </c>
      <c r="J121" t="s">
        <v>13814</v>
      </c>
      <c r="K121" t="s">
        <v>13815</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13813</v>
      </c>
      <c r="G122" s="88">
        <v>2</v>
      </c>
      <c r="H122" s="88" t="s">
        <v>13770</v>
      </c>
      <c r="I122">
        <v>3</v>
      </c>
      <c r="J122" t="s">
        <v>13814</v>
      </c>
      <c r="K122" t="s">
        <v>13816</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13800</v>
      </c>
      <c r="G123" s="88">
        <v>1</v>
      </c>
      <c r="H123" s="88" t="s">
        <v>8278</v>
      </c>
      <c r="I123">
        <v>1</v>
      </c>
      <c r="J123" t="s">
        <v>13801</v>
      </c>
      <c r="K123" t="s">
        <v>13802</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13804</v>
      </c>
      <c r="G124" s="88">
        <v>2</v>
      </c>
      <c r="H124" s="88" t="s">
        <v>13770</v>
      </c>
      <c r="I124">
        <v>1</v>
      </c>
      <c r="J124" t="s">
        <v>13801</v>
      </c>
      <c r="K124" t="s">
        <v>13805</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13804</v>
      </c>
      <c r="G125" s="88">
        <v>2</v>
      </c>
      <c r="H125" s="88" t="s">
        <v>13770</v>
      </c>
      <c r="I125">
        <v>1</v>
      </c>
      <c r="J125" t="s">
        <v>13801</v>
      </c>
      <c r="K125" t="s">
        <v>13806</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13807</v>
      </c>
      <c r="G126" s="88">
        <v>1</v>
      </c>
      <c r="H126" s="88" t="s">
        <v>8278</v>
      </c>
      <c r="I126">
        <v>1</v>
      </c>
      <c r="J126" t="s">
        <v>13801</v>
      </c>
      <c r="K126" t="s">
        <v>13808</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13810</v>
      </c>
      <c r="G127" s="88">
        <v>1</v>
      </c>
      <c r="H127" s="88" t="s">
        <v>8278</v>
      </c>
      <c r="I127">
        <v>1</v>
      </c>
      <c r="J127" t="s">
        <v>13801</v>
      </c>
      <c r="K127" t="s">
        <v>13811</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13813</v>
      </c>
      <c r="G128" s="88">
        <v>2</v>
      </c>
      <c r="H128" s="88" t="s">
        <v>13770</v>
      </c>
      <c r="I128">
        <v>3</v>
      </c>
      <c r="J128" t="s">
        <v>13814</v>
      </c>
      <c r="K128" t="s">
        <v>13771</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13813</v>
      </c>
      <c r="G129" s="88">
        <v>2</v>
      </c>
      <c r="H129" s="88" t="s">
        <v>13770</v>
      </c>
      <c r="I129">
        <v>3</v>
      </c>
      <c r="J129" t="s">
        <v>13814</v>
      </c>
      <c r="K129" t="s">
        <v>13815</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13800</v>
      </c>
      <c r="G130" s="88">
        <v>1</v>
      </c>
      <c r="H130" s="88" t="s">
        <v>8278</v>
      </c>
      <c r="I130">
        <v>1</v>
      </c>
      <c r="J130" t="s">
        <v>13801</v>
      </c>
      <c r="K130" t="s">
        <v>13802</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13800</v>
      </c>
      <c r="G131" s="88">
        <v>1</v>
      </c>
      <c r="H131" s="88" t="s">
        <v>8278</v>
      </c>
      <c r="I131">
        <v>1</v>
      </c>
      <c r="J131" t="s">
        <v>13801</v>
      </c>
      <c r="K131" t="s">
        <v>13803</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13804</v>
      </c>
      <c r="G132" s="88">
        <v>2</v>
      </c>
      <c r="H132" s="88" t="s">
        <v>13770</v>
      </c>
      <c r="I132">
        <v>1</v>
      </c>
      <c r="J132" t="s">
        <v>13801</v>
      </c>
      <c r="K132" t="s">
        <v>13805</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13804</v>
      </c>
      <c r="G133" s="88">
        <v>2</v>
      </c>
      <c r="H133" s="88" t="s">
        <v>13770</v>
      </c>
      <c r="I133">
        <v>1</v>
      </c>
      <c r="J133" t="s">
        <v>13801</v>
      </c>
      <c r="K133" t="s">
        <v>13806</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13807</v>
      </c>
      <c r="G134" s="88">
        <v>1</v>
      </c>
      <c r="H134" s="88" t="s">
        <v>8278</v>
      </c>
      <c r="I134">
        <v>1</v>
      </c>
      <c r="J134" t="s">
        <v>13801</v>
      </c>
      <c r="K134" t="s">
        <v>13808</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13807</v>
      </c>
      <c r="G135" s="88">
        <v>1</v>
      </c>
      <c r="H135" s="88" t="s">
        <v>8278</v>
      </c>
      <c r="I135">
        <v>1</v>
      </c>
      <c r="J135" t="s">
        <v>13801</v>
      </c>
      <c r="K135" t="s">
        <v>13809</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13810</v>
      </c>
      <c r="G136" s="88">
        <v>1</v>
      </c>
      <c r="H136" s="88" t="s">
        <v>8278</v>
      </c>
      <c r="I136">
        <v>1</v>
      </c>
      <c r="J136" t="s">
        <v>13801</v>
      </c>
      <c r="K136" t="s">
        <v>13811</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13810</v>
      </c>
      <c r="G137" s="88">
        <v>1</v>
      </c>
      <c r="H137" s="88" t="s">
        <v>8278</v>
      </c>
      <c r="I137">
        <v>1</v>
      </c>
      <c r="J137" t="s">
        <v>13801</v>
      </c>
      <c r="K137" t="s">
        <v>13812</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13813</v>
      </c>
      <c r="G138" s="88">
        <v>2</v>
      </c>
      <c r="H138" s="88" t="s">
        <v>13770</v>
      </c>
      <c r="I138">
        <v>3</v>
      </c>
      <c r="J138" t="s">
        <v>13814</v>
      </c>
      <c r="K138" t="s">
        <v>13771</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13813</v>
      </c>
      <c r="G139" s="88">
        <v>2</v>
      </c>
      <c r="H139" s="88" t="s">
        <v>13770</v>
      </c>
      <c r="I139">
        <v>3</v>
      </c>
      <c r="J139" t="s">
        <v>13814</v>
      </c>
      <c r="K139" t="s">
        <v>13815</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13813</v>
      </c>
      <c r="G140" s="88">
        <v>2</v>
      </c>
      <c r="H140" s="88" t="s">
        <v>13770</v>
      </c>
      <c r="I140">
        <v>3</v>
      </c>
      <c r="J140" t="s">
        <v>13814</v>
      </c>
      <c r="K140" t="s">
        <v>13816</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13800</v>
      </c>
      <c r="G141" s="88">
        <v>1</v>
      </c>
      <c r="H141" s="88" t="s">
        <v>8278</v>
      </c>
      <c r="I141">
        <v>1</v>
      </c>
      <c r="J141" t="s">
        <v>13801</v>
      </c>
      <c r="K141" t="s">
        <v>13802</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13804</v>
      </c>
      <c r="G142" s="88">
        <v>2</v>
      </c>
      <c r="H142" s="88" t="s">
        <v>13770</v>
      </c>
      <c r="I142">
        <v>1</v>
      </c>
      <c r="J142" t="s">
        <v>13801</v>
      </c>
      <c r="K142" t="s">
        <v>13805</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13807</v>
      </c>
      <c r="G143" s="88">
        <v>1</v>
      </c>
      <c r="H143" s="88" t="s">
        <v>8278</v>
      </c>
      <c r="I143">
        <v>1</v>
      </c>
      <c r="J143" t="s">
        <v>13801</v>
      </c>
      <c r="K143" t="s">
        <v>13808</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13810</v>
      </c>
      <c r="G144" s="88">
        <v>1</v>
      </c>
      <c r="H144" s="88" t="s">
        <v>8278</v>
      </c>
      <c r="I144">
        <v>1</v>
      </c>
      <c r="J144" t="s">
        <v>13801</v>
      </c>
      <c r="K144" t="s">
        <v>13811</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13813</v>
      </c>
      <c r="G145" s="88">
        <v>2</v>
      </c>
      <c r="H145" s="88" t="s">
        <v>13770</v>
      </c>
      <c r="I145">
        <v>3</v>
      </c>
      <c r="J145" t="s">
        <v>13814</v>
      </c>
      <c r="K145" t="s">
        <v>13771</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13813</v>
      </c>
      <c r="G146" s="88">
        <v>2</v>
      </c>
      <c r="H146" s="88" t="s">
        <v>13770</v>
      </c>
      <c r="I146">
        <v>3</v>
      </c>
      <c r="J146" t="s">
        <v>13814</v>
      </c>
      <c r="K146" t="s">
        <v>13815</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13800</v>
      </c>
      <c r="G147" s="88">
        <v>1</v>
      </c>
      <c r="H147" s="88" t="s">
        <v>8278</v>
      </c>
      <c r="I147">
        <v>1</v>
      </c>
      <c r="J147" t="s">
        <v>13801</v>
      </c>
      <c r="K147" t="s">
        <v>13802</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13804</v>
      </c>
      <c r="G148" s="88">
        <v>2</v>
      </c>
      <c r="H148" s="88" t="s">
        <v>13770</v>
      </c>
      <c r="I148">
        <v>1</v>
      </c>
      <c r="J148" t="s">
        <v>13801</v>
      </c>
      <c r="K148" t="s">
        <v>13805</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13807</v>
      </c>
      <c r="G149" s="88">
        <v>1</v>
      </c>
      <c r="H149" s="88" t="s">
        <v>8278</v>
      </c>
      <c r="I149">
        <v>1</v>
      </c>
      <c r="J149" t="s">
        <v>13801</v>
      </c>
      <c r="K149" t="s">
        <v>13808</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13810</v>
      </c>
      <c r="G150" s="88">
        <v>1</v>
      </c>
      <c r="H150" s="88" t="s">
        <v>8278</v>
      </c>
      <c r="I150">
        <v>1</v>
      </c>
      <c r="J150" t="s">
        <v>13801</v>
      </c>
      <c r="K150" t="s">
        <v>13811</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13813</v>
      </c>
      <c r="G151" s="88">
        <v>2</v>
      </c>
      <c r="H151" s="88" t="s">
        <v>13770</v>
      </c>
      <c r="I151">
        <v>3</v>
      </c>
      <c r="J151" t="s">
        <v>13814</v>
      </c>
      <c r="K151" t="s">
        <v>13815</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13800</v>
      </c>
      <c r="G152" s="88">
        <v>1</v>
      </c>
      <c r="H152" s="88" t="s">
        <v>8278</v>
      </c>
      <c r="I152">
        <v>1</v>
      </c>
      <c r="J152" t="s">
        <v>13801</v>
      </c>
      <c r="K152" t="s">
        <v>13802</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13800</v>
      </c>
      <c r="G153" s="88">
        <v>1</v>
      </c>
      <c r="H153" s="88" t="s">
        <v>8278</v>
      </c>
      <c r="I153">
        <v>1</v>
      </c>
      <c r="J153" t="s">
        <v>13801</v>
      </c>
      <c r="K153" t="s">
        <v>13803</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13804</v>
      </c>
      <c r="G154" s="88">
        <v>2</v>
      </c>
      <c r="H154" s="88" t="s">
        <v>13770</v>
      </c>
      <c r="I154">
        <v>1</v>
      </c>
      <c r="J154" t="s">
        <v>13801</v>
      </c>
      <c r="K154" t="s">
        <v>13805</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13804</v>
      </c>
      <c r="G155" s="88">
        <v>2</v>
      </c>
      <c r="H155" s="88" t="s">
        <v>13770</v>
      </c>
      <c r="I155">
        <v>1</v>
      </c>
      <c r="J155" t="s">
        <v>13801</v>
      </c>
      <c r="K155" t="s">
        <v>13806</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13807</v>
      </c>
      <c r="G156" s="88">
        <v>1</v>
      </c>
      <c r="H156" s="88" t="s">
        <v>8278</v>
      </c>
      <c r="I156">
        <v>1</v>
      </c>
      <c r="J156" t="s">
        <v>13801</v>
      </c>
      <c r="K156" t="s">
        <v>13808</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13807</v>
      </c>
      <c r="G157" s="88">
        <v>1</v>
      </c>
      <c r="H157" s="88" t="s">
        <v>8278</v>
      </c>
      <c r="I157">
        <v>1</v>
      </c>
      <c r="J157" t="s">
        <v>13801</v>
      </c>
      <c r="K157" t="s">
        <v>13809</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13810</v>
      </c>
      <c r="G158" s="88">
        <v>1</v>
      </c>
      <c r="H158" s="88" t="s">
        <v>8278</v>
      </c>
      <c r="I158">
        <v>1</v>
      </c>
      <c r="J158" t="s">
        <v>13801</v>
      </c>
      <c r="K158" t="s">
        <v>13811</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13810</v>
      </c>
      <c r="G159" s="88">
        <v>1</v>
      </c>
      <c r="H159" s="88" t="s">
        <v>8278</v>
      </c>
      <c r="I159">
        <v>1</v>
      </c>
      <c r="J159" t="s">
        <v>13801</v>
      </c>
      <c r="K159" t="s">
        <v>13812</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13813</v>
      </c>
      <c r="G160" s="88">
        <v>2</v>
      </c>
      <c r="H160" s="88" t="s">
        <v>13770</v>
      </c>
      <c r="I160">
        <v>3</v>
      </c>
      <c r="J160" t="s">
        <v>13814</v>
      </c>
      <c r="K160" t="s">
        <v>13771</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13813</v>
      </c>
      <c r="G161" s="88">
        <v>2</v>
      </c>
      <c r="H161" s="88" t="s">
        <v>13770</v>
      </c>
      <c r="I161">
        <v>3</v>
      </c>
      <c r="J161" t="s">
        <v>13814</v>
      </c>
      <c r="K161" t="s">
        <v>13815</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13813</v>
      </c>
      <c r="G162" s="88">
        <v>2</v>
      </c>
      <c r="H162" s="88" t="s">
        <v>13770</v>
      </c>
      <c r="I162">
        <v>3</v>
      </c>
      <c r="J162" t="s">
        <v>13814</v>
      </c>
      <c r="K162" t="s">
        <v>13816</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13800</v>
      </c>
      <c r="G163" s="88">
        <v>1</v>
      </c>
      <c r="H163" s="88" t="s">
        <v>8278</v>
      </c>
      <c r="I163">
        <v>1</v>
      </c>
      <c r="J163" t="s">
        <v>13801</v>
      </c>
      <c r="K163" t="s">
        <v>13802</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13800</v>
      </c>
      <c r="G164" s="88">
        <v>1</v>
      </c>
      <c r="H164" s="88" t="s">
        <v>8278</v>
      </c>
      <c r="I164">
        <v>1</v>
      </c>
      <c r="J164" t="s">
        <v>13801</v>
      </c>
      <c r="K164" t="s">
        <v>13803</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13804</v>
      </c>
      <c r="G165" s="88">
        <v>2</v>
      </c>
      <c r="H165" s="88" t="s">
        <v>13770</v>
      </c>
      <c r="I165">
        <v>1</v>
      </c>
      <c r="J165" t="s">
        <v>13801</v>
      </c>
      <c r="K165" t="s">
        <v>13805</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13804</v>
      </c>
      <c r="G166" s="88">
        <v>2</v>
      </c>
      <c r="H166" s="88" t="s">
        <v>13770</v>
      </c>
      <c r="I166">
        <v>1</v>
      </c>
      <c r="J166" t="s">
        <v>13801</v>
      </c>
      <c r="K166" t="s">
        <v>13806</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13807</v>
      </c>
      <c r="G167" s="88">
        <v>1</v>
      </c>
      <c r="H167" s="88" t="s">
        <v>8278</v>
      </c>
      <c r="I167">
        <v>1</v>
      </c>
      <c r="J167" t="s">
        <v>13801</v>
      </c>
      <c r="K167" t="s">
        <v>13808</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13807</v>
      </c>
      <c r="G168" s="88">
        <v>1</v>
      </c>
      <c r="H168" s="88" t="s">
        <v>8278</v>
      </c>
      <c r="I168">
        <v>1</v>
      </c>
      <c r="J168" t="s">
        <v>13801</v>
      </c>
      <c r="K168" t="s">
        <v>13809</v>
      </c>
      <c r="L168">
        <v>270107</v>
      </c>
      <c r="M168" t="s">
        <v>13588</v>
      </c>
      <c r="N168">
        <v>270107006</v>
      </c>
      <c r="O168" t="s">
        <v>13613</v>
      </c>
      <c r="P168">
        <v>319</v>
      </c>
      <c r="Q168">
        <v>959.08</v>
      </c>
      <c r="R168">
        <v>0</v>
      </c>
    </row>
    <row r="169" spans="1:18" x14ac:dyDescent="0.25">
      <c r="A169">
        <v>4</v>
      </c>
      <c r="B169">
        <v>4102</v>
      </c>
      <c r="C169" t="s">
        <v>771</v>
      </c>
      <c r="D169" t="s">
        <v>771</v>
      </c>
      <c r="E169">
        <v>4</v>
      </c>
      <c r="F169" t="s">
        <v>13810</v>
      </c>
      <c r="G169" s="88">
        <v>1</v>
      </c>
      <c r="H169" s="88" t="s">
        <v>8278</v>
      </c>
      <c r="I169">
        <v>1</v>
      </c>
      <c r="J169" t="s">
        <v>13801</v>
      </c>
      <c r="K169" t="s">
        <v>13811</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13810</v>
      </c>
      <c r="G170" s="88">
        <v>1</v>
      </c>
      <c r="H170" s="88" t="s">
        <v>8278</v>
      </c>
      <c r="I170">
        <v>1</v>
      </c>
      <c r="J170" t="s">
        <v>13801</v>
      </c>
      <c r="K170" t="s">
        <v>13812</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13813</v>
      </c>
      <c r="G171" s="88">
        <v>2</v>
      </c>
      <c r="H171" s="88" t="s">
        <v>13770</v>
      </c>
      <c r="I171">
        <v>3</v>
      </c>
      <c r="J171" t="s">
        <v>13814</v>
      </c>
      <c r="K171" t="s">
        <v>13771</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13813</v>
      </c>
      <c r="G172" s="88">
        <v>2</v>
      </c>
      <c r="H172" s="88" t="s">
        <v>13770</v>
      </c>
      <c r="I172">
        <v>3</v>
      </c>
      <c r="J172" t="s">
        <v>13814</v>
      </c>
      <c r="K172" t="s">
        <v>13815</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13813</v>
      </c>
      <c r="G173" s="88">
        <v>2</v>
      </c>
      <c r="H173" s="88" t="s">
        <v>13770</v>
      </c>
      <c r="I173">
        <v>3</v>
      </c>
      <c r="J173" t="s">
        <v>13814</v>
      </c>
      <c r="K173" t="s">
        <v>13816</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13800</v>
      </c>
      <c r="G174" s="88">
        <v>1</v>
      </c>
      <c r="H174" s="88" t="s">
        <v>8278</v>
      </c>
      <c r="I174">
        <v>1</v>
      </c>
      <c r="J174" t="s">
        <v>13801</v>
      </c>
      <c r="K174" t="s">
        <v>13802</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13800</v>
      </c>
      <c r="G175" s="88">
        <v>1</v>
      </c>
      <c r="H175" s="88" t="s">
        <v>8278</v>
      </c>
      <c r="I175">
        <v>1</v>
      </c>
      <c r="J175" t="s">
        <v>13801</v>
      </c>
      <c r="K175" t="s">
        <v>13803</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13804</v>
      </c>
      <c r="G176" s="88">
        <v>2</v>
      </c>
      <c r="H176" s="88" t="s">
        <v>13770</v>
      </c>
      <c r="I176">
        <v>1</v>
      </c>
      <c r="J176" t="s">
        <v>13801</v>
      </c>
      <c r="K176" t="s">
        <v>13805</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13804</v>
      </c>
      <c r="G177" s="88">
        <v>2</v>
      </c>
      <c r="H177" s="88" t="s">
        <v>13770</v>
      </c>
      <c r="I177">
        <v>1</v>
      </c>
      <c r="J177" t="s">
        <v>13801</v>
      </c>
      <c r="K177" t="s">
        <v>13806</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13807</v>
      </c>
      <c r="G178" s="88">
        <v>1</v>
      </c>
      <c r="H178" s="88" t="s">
        <v>8278</v>
      </c>
      <c r="I178">
        <v>1</v>
      </c>
      <c r="J178" t="s">
        <v>13801</v>
      </c>
      <c r="K178" t="s">
        <v>13808</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13810</v>
      </c>
      <c r="G179" s="88">
        <v>1</v>
      </c>
      <c r="H179" s="88" t="s">
        <v>8278</v>
      </c>
      <c r="I179">
        <v>1</v>
      </c>
      <c r="J179" t="s">
        <v>13801</v>
      </c>
      <c r="K179" t="s">
        <v>13811</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13810</v>
      </c>
      <c r="G180" s="88">
        <v>1</v>
      </c>
      <c r="H180" s="88" t="s">
        <v>8278</v>
      </c>
      <c r="I180">
        <v>1</v>
      </c>
      <c r="J180" t="s">
        <v>13801</v>
      </c>
      <c r="K180" t="s">
        <v>13812</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13813</v>
      </c>
      <c r="G181" s="88">
        <v>2</v>
      </c>
      <c r="H181" s="88" t="s">
        <v>13770</v>
      </c>
      <c r="I181">
        <v>3</v>
      </c>
      <c r="J181" t="s">
        <v>13814</v>
      </c>
      <c r="K181" t="s">
        <v>13771</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13813</v>
      </c>
      <c r="G182" s="88">
        <v>2</v>
      </c>
      <c r="H182" s="88" t="s">
        <v>13770</v>
      </c>
      <c r="I182">
        <v>3</v>
      </c>
      <c r="J182" t="s">
        <v>13814</v>
      </c>
      <c r="K182" t="s">
        <v>13815</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13800</v>
      </c>
      <c r="G183" s="88">
        <v>1</v>
      </c>
      <c r="H183" s="88" t="s">
        <v>8278</v>
      </c>
      <c r="I183">
        <v>1</v>
      </c>
      <c r="J183" t="s">
        <v>13801</v>
      </c>
      <c r="K183" t="s">
        <v>13802</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13804</v>
      </c>
      <c r="G184" s="88">
        <v>2</v>
      </c>
      <c r="H184" s="88" t="s">
        <v>13770</v>
      </c>
      <c r="I184">
        <v>1</v>
      </c>
      <c r="J184" t="s">
        <v>13801</v>
      </c>
      <c r="K184" t="s">
        <v>13805</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13804</v>
      </c>
      <c r="G185" s="88">
        <v>2</v>
      </c>
      <c r="H185" s="88" t="s">
        <v>13770</v>
      </c>
      <c r="I185">
        <v>1</v>
      </c>
      <c r="J185" t="s">
        <v>13801</v>
      </c>
      <c r="K185" t="s">
        <v>13806</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13807</v>
      </c>
      <c r="G186" s="88">
        <v>1</v>
      </c>
      <c r="H186" s="88" t="s">
        <v>8278</v>
      </c>
      <c r="I186">
        <v>1</v>
      </c>
      <c r="J186" t="s">
        <v>13801</v>
      </c>
      <c r="K186" t="s">
        <v>13808</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13810</v>
      </c>
      <c r="G187" s="88">
        <v>1</v>
      </c>
      <c r="H187" s="88" t="s">
        <v>8278</v>
      </c>
      <c r="I187">
        <v>1</v>
      </c>
      <c r="J187" t="s">
        <v>13801</v>
      </c>
      <c r="K187" t="s">
        <v>13811</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13813</v>
      </c>
      <c r="G188" s="88">
        <v>2</v>
      </c>
      <c r="H188" s="88" t="s">
        <v>13770</v>
      </c>
      <c r="I188">
        <v>3</v>
      </c>
      <c r="J188" t="s">
        <v>13814</v>
      </c>
      <c r="K188" t="s">
        <v>13771</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13813</v>
      </c>
      <c r="G189" s="88">
        <v>2</v>
      </c>
      <c r="H189" s="88" t="s">
        <v>13770</v>
      </c>
      <c r="I189">
        <v>3</v>
      </c>
      <c r="J189" t="s">
        <v>13814</v>
      </c>
      <c r="K189" t="s">
        <v>13815</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13813</v>
      </c>
      <c r="G190" s="88">
        <v>2</v>
      </c>
      <c r="H190" s="88" t="s">
        <v>13770</v>
      </c>
      <c r="I190">
        <v>3</v>
      </c>
      <c r="J190" t="s">
        <v>13814</v>
      </c>
      <c r="K190" t="s">
        <v>13816</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13800</v>
      </c>
      <c r="G191" s="88">
        <v>1</v>
      </c>
      <c r="H191" s="88" t="s">
        <v>8278</v>
      </c>
      <c r="I191">
        <v>1</v>
      </c>
      <c r="J191" t="s">
        <v>13801</v>
      </c>
      <c r="K191" t="s">
        <v>13802</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13800</v>
      </c>
      <c r="G192" s="88">
        <v>1</v>
      </c>
      <c r="H192" s="88" t="s">
        <v>8278</v>
      </c>
      <c r="I192">
        <v>1</v>
      </c>
      <c r="J192" t="s">
        <v>13801</v>
      </c>
      <c r="K192" t="s">
        <v>13803</v>
      </c>
      <c r="L192">
        <v>270107</v>
      </c>
      <c r="M192" t="s">
        <v>13588</v>
      </c>
      <c r="N192">
        <v>270107006</v>
      </c>
      <c r="O192" t="s">
        <v>13613</v>
      </c>
      <c r="P192">
        <v>0</v>
      </c>
      <c r="Q192">
        <v>479.54</v>
      </c>
      <c r="R192">
        <v>0</v>
      </c>
    </row>
    <row r="193" spans="1:18" x14ac:dyDescent="0.25">
      <c r="A193">
        <v>4</v>
      </c>
      <c r="B193">
        <v>4201</v>
      </c>
      <c r="C193" t="s">
        <v>771</v>
      </c>
      <c r="D193" t="s">
        <v>1152</v>
      </c>
      <c r="E193">
        <v>2</v>
      </c>
      <c r="F193" t="s">
        <v>13804</v>
      </c>
      <c r="G193" s="88">
        <v>2</v>
      </c>
      <c r="H193" s="88" t="s">
        <v>13770</v>
      </c>
      <c r="I193">
        <v>1</v>
      </c>
      <c r="J193" t="s">
        <v>13801</v>
      </c>
      <c r="K193" t="s">
        <v>13805</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13804</v>
      </c>
      <c r="G194" s="88">
        <v>2</v>
      </c>
      <c r="H194" s="88" t="s">
        <v>13770</v>
      </c>
      <c r="I194">
        <v>1</v>
      </c>
      <c r="J194" t="s">
        <v>13801</v>
      </c>
      <c r="K194" t="s">
        <v>13806</v>
      </c>
      <c r="L194">
        <v>270107</v>
      </c>
      <c r="M194" t="s">
        <v>13588</v>
      </c>
      <c r="N194">
        <v>270107006</v>
      </c>
      <c r="O194" t="s">
        <v>13613</v>
      </c>
      <c r="P194">
        <v>0</v>
      </c>
      <c r="Q194">
        <v>479.54</v>
      </c>
      <c r="R194">
        <v>0</v>
      </c>
    </row>
    <row r="195" spans="1:18" x14ac:dyDescent="0.25">
      <c r="A195">
        <v>4</v>
      </c>
      <c r="B195">
        <v>4201</v>
      </c>
      <c r="C195" t="s">
        <v>771</v>
      </c>
      <c r="D195" t="s">
        <v>1152</v>
      </c>
      <c r="E195">
        <v>3</v>
      </c>
      <c r="F195" t="s">
        <v>13807</v>
      </c>
      <c r="G195" s="88">
        <v>1</v>
      </c>
      <c r="H195" s="88" t="s">
        <v>8278</v>
      </c>
      <c r="I195">
        <v>1</v>
      </c>
      <c r="J195" t="s">
        <v>13801</v>
      </c>
      <c r="K195" t="s">
        <v>13808</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13810</v>
      </c>
      <c r="G196" s="88">
        <v>1</v>
      </c>
      <c r="H196" s="88" t="s">
        <v>8278</v>
      </c>
      <c r="I196">
        <v>1</v>
      </c>
      <c r="J196" t="s">
        <v>13801</v>
      </c>
      <c r="K196" t="s">
        <v>13811</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13810</v>
      </c>
      <c r="G197" s="88">
        <v>1</v>
      </c>
      <c r="H197" s="88" t="s">
        <v>8278</v>
      </c>
      <c r="I197">
        <v>1</v>
      </c>
      <c r="J197" t="s">
        <v>13801</v>
      </c>
      <c r="K197" t="s">
        <v>13812</v>
      </c>
      <c r="L197">
        <v>270107</v>
      </c>
      <c r="M197" t="s">
        <v>13588</v>
      </c>
      <c r="N197">
        <v>270107006</v>
      </c>
      <c r="O197" t="s">
        <v>13613</v>
      </c>
      <c r="P197">
        <v>0</v>
      </c>
      <c r="Q197">
        <v>479.54</v>
      </c>
      <c r="R197">
        <v>0</v>
      </c>
    </row>
    <row r="198" spans="1:18" x14ac:dyDescent="0.25">
      <c r="A198">
        <v>4</v>
      </c>
      <c r="B198">
        <v>4201</v>
      </c>
      <c r="C198" t="s">
        <v>771</v>
      </c>
      <c r="D198" t="s">
        <v>1152</v>
      </c>
      <c r="E198">
        <v>7</v>
      </c>
      <c r="F198" t="s">
        <v>13813</v>
      </c>
      <c r="G198" s="88">
        <v>2</v>
      </c>
      <c r="H198" s="88" t="s">
        <v>13770</v>
      </c>
      <c r="I198">
        <v>3</v>
      </c>
      <c r="J198" t="s">
        <v>13814</v>
      </c>
      <c r="K198" t="s">
        <v>13771</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13813</v>
      </c>
      <c r="G199" s="88">
        <v>2</v>
      </c>
      <c r="H199" s="88" t="s">
        <v>13770</v>
      </c>
      <c r="I199">
        <v>3</v>
      </c>
      <c r="J199" t="s">
        <v>13814</v>
      </c>
      <c r="K199" t="s">
        <v>13815</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13800</v>
      </c>
      <c r="G200" s="88">
        <v>1</v>
      </c>
      <c r="H200" s="88" t="s">
        <v>8278</v>
      </c>
      <c r="I200">
        <v>1</v>
      </c>
      <c r="J200" t="s">
        <v>13801</v>
      </c>
      <c r="K200" t="s">
        <v>13802</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13804</v>
      </c>
      <c r="G201" s="88">
        <v>2</v>
      </c>
      <c r="H201" s="88" t="s">
        <v>13770</v>
      </c>
      <c r="I201">
        <v>1</v>
      </c>
      <c r="J201" t="s">
        <v>13801</v>
      </c>
      <c r="K201" t="s">
        <v>13805</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13807</v>
      </c>
      <c r="G202" s="88">
        <v>1</v>
      </c>
      <c r="H202" s="88" t="s">
        <v>8278</v>
      </c>
      <c r="I202">
        <v>1</v>
      </c>
      <c r="J202" t="s">
        <v>13801</v>
      </c>
      <c r="K202" t="s">
        <v>13808</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13810</v>
      </c>
      <c r="G203" s="88">
        <v>1</v>
      </c>
      <c r="H203" s="88" t="s">
        <v>8278</v>
      </c>
      <c r="I203">
        <v>1</v>
      </c>
      <c r="J203" t="s">
        <v>13801</v>
      </c>
      <c r="K203" t="s">
        <v>13811</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13813</v>
      </c>
      <c r="G204" s="88">
        <v>2</v>
      </c>
      <c r="H204" s="88" t="s">
        <v>13770</v>
      </c>
      <c r="I204">
        <v>3</v>
      </c>
      <c r="J204" t="s">
        <v>13814</v>
      </c>
      <c r="K204" t="s">
        <v>13771</v>
      </c>
      <c r="L204">
        <v>270107</v>
      </c>
      <c r="M204" t="s">
        <v>13588</v>
      </c>
      <c r="N204">
        <v>270107005</v>
      </c>
      <c r="O204" t="s">
        <v>13608</v>
      </c>
      <c r="P204">
        <v>0</v>
      </c>
      <c r="Q204">
        <v>479.54</v>
      </c>
      <c r="R204">
        <v>0</v>
      </c>
    </row>
    <row r="205" spans="1:18" x14ac:dyDescent="0.25">
      <c r="A205">
        <v>4</v>
      </c>
      <c r="B205">
        <v>4202</v>
      </c>
      <c r="C205" t="s">
        <v>771</v>
      </c>
      <c r="D205" t="s">
        <v>1155</v>
      </c>
      <c r="E205">
        <v>7</v>
      </c>
      <c r="F205" t="s">
        <v>13813</v>
      </c>
      <c r="G205" s="88">
        <v>2</v>
      </c>
      <c r="H205" s="88" t="s">
        <v>13770</v>
      </c>
      <c r="I205">
        <v>3</v>
      </c>
      <c r="J205" t="s">
        <v>13814</v>
      </c>
      <c r="K205" t="s">
        <v>13815</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13800</v>
      </c>
      <c r="G206" s="88">
        <v>1</v>
      </c>
      <c r="H206" s="88" t="s">
        <v>8278</v>
      </c>
      <c r="I206">
        <v>1</v>
      </c>
      <c r="J206" t="s">
        <v>13801</v>
      </c>
      <c r="K206" t="s">
        <v>13802</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13800</v>
      </c>
      <c r="G207" s="88">
        <v>1</v>
      </c>
      <c r="H207" s="88" t="s">
        <v>8278</v>
      </c>
      <c r="I207">
        <v>1</v>
      </c>
      <c r="J207" t="s">
        <v>13801</v>
      </c>
      <c r="K207" t="s">
        <v>13803</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13804</v>
      </c>
      <c r="G208" s="88">
        <v>2</v>
      </c>
      <c r="H208" s="88" t="s">
        <v>13770</v>
      </c>
      <c r="I208">
        <v>1</v>
      </c>
      <c r="J208" t="s">
        <v>13801</v>
      </c>
      <c r="K208" t="s">
        <v>13805</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13804</v>
      </c>
      <c r="G209" s="88">
        <v>2</v>
      </c>
      <c r="H209" s="88" t="s">
        <v>13770</v>
      </c>
      <c r="I209">
        <v>1</v>
      </c>
      <c r="J209" t="s">
        <v>13801</v>
      </c>
      <c r="K209" t="s">
        <v>13806</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13807</v>
      </c>
      <c r="G210" s="88">
        <v>1</v>
      </c>
      <c r="H210" s="88" t="s">
        <v>8278</v>
      </c>
      <c r="I210">
        <v>1</v>
      </c>
      <c r="J210" t="s">
        <v>13801</v>
      </c>
      <c r="K210" t="s">
        <v>13808</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13810</v>
      </c>
      <c r="G211" s="88">
        <v>1</v>
      </c>
      <c r="H211" s="88" t="s">
        <v>8278</v>
      </c>
      <c r="I211">
        <v>1</v>
      </c>
      <c r="J211" t="s">
        <v>13801</v>
      </c>
      <c r="K211" t="s">
        <v>13811</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13810</v>
      </c>
      <c r="G212" s="88">
        <v>1</v>
      </c>
      <c r="H212" s="88" t="s">
        <v>8278</v>
      </c>
      <c r="I212">
        <v>1</v>
      </c>
      <c r="J212" t="s">
        <v>13801</v>
      </c>
      <c r="K212" t="s">
        <v>13812</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13813</v>
      </c>
      <c r="G213" s="88">
        <v>2</v>
      </c>
      <c r="H213" s="88" t="s">
        <v>13770</v>
      </c>
      <c r="I213">
        <v>3</v>
      </c>
      <c r="J213" t="s">
        <v>13814</v>
      </c>
      <c r="K213" t="s">
        <v>13771</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13813</v>
      </c>
      <c r="G214" s="88">
        <v>2</v>
      </c>
      <c r="H214" s="88" t="s">
        <v>13770</v>
      </c>
      <c r="I214">
        <v>3</v>
      </c>
      <c r="J214" t="s">
        <v>13814</v>
      </c>
      <c r="K214" t="s">
        <v>13815</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13800</v>
      </c>
      <c r="G215" s="88">
        <v>1</v>
      </c>
      <c r="H215" s="88" t="s">
        <v>8278</v>
      </c>
      <c r="I215">
        <v>1</v>
      </c>
      <c r="J215" t="s">
        <v>13801</v>
      </c>
      <c r="K215" t="s">
        <v>13802</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13800</v>
      </c>
      <c r="G216" s="88">
        <v>1</v>
      </c>
      <c r="H216" s="88" t="s">
        <v>8278</v>
      </c>
      <c r="I216">
        <v>1</v>
      </c>
      <c r="J216" t="s">
        <v>13801</v>
      </c>
      <c r="K216" t="s">
        <v>13803</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13804</v>
      </c>
      <c r="G217" s="88">
        <v>2</v>
      </c>
      <c r="H217" s="88" t="s">
        <v>13770</v>
      </c>
      <c r="I217">
        <v>1</v>
      </c>
      <c r="J217" t="s">
        <v>13801</v>
      </c>
      <c r="K217" t="s">
        <v>13805</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13804</v>
      </c>
      <c r="G218" s="88">
        <v>2</v>
      </c>
      <c r="H218" s="88" t="s">
        <v>13770</v>
      </c>
      <c r="I218">
        <v>1</v>
      </c>
      <c r="J218" t="s">
        <v>13801</v>
      </c>
      <c r="K218" t="s">
        <v>13806</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13807</v>
      </c>
      <c r="G219" s="88">
        <v>1</v>
      </c>
      <c r="H219" s="88" t="s">
        <v>8278</v>
      </c>
      <c r="I219">
        <v>1</v>
      </c>
      <c r="J219" t="s">
        <v>13801</v>
      </c>
      <c r="K219" t="s">
        <v>13808</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13807</v>
      </c>
      <c r="G220" s="88">
        <v>1</v>
      </c>
      <c r="H220" s="88" t="s">
        <v>8278</v>
      </c>
      <c r="I220">
        <v>1</v>
      </c>
      <c r="J220" t="s">
        <v>13801</v>
      </c>
      <c r="K220" t="s">
        <v>13809</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13810</v>
      </c>
      <c r="G221" s="88">
        <v>1</v>
      </c>
      <c r="H221" s="88" t="s">
        <v>8278</v>
      </c>
      <c r="I221">
        <v>1</v>
      </c>
      <c r="J221" t="s">
        <v>13801</v>
      </c>
      <c r="K221" t="s">
        <v>13811</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13810</v>
      </c>
      <c r="G222" s="88">
        <v>1</v>
      </c>
      <c r="H222" s="88" t="s">
        <v>8278</v>
      </c>
      <c r="I222">
        <v>1</v>
      </c>
      <c r="J222" t="s">
        <v>13801</v>
      </c>
      <c r="K222" t="s">
        <v>13812</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13813</v>
      </c>
      <c r="G223" s="88">
        <v>2</v>
      </c>
      <c r="H223" s="88" t="s">
        <v>13770</v>
      </c>
      <c r="I223">
        <v>3</v>
      </c>
      <c r="J223" t="s">
        <v>13814</v>
      </c>
      <c r="K223" t="s">
        <v>13771</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13813</v>
      </c>
      <c r="G224" s="88">
        <v>2</v>
      </c>
      <c r="H224" s="88" t="s">
        <v>13770</v>
      </c>
      <c r="I224">
        <v>3</v>
      </c>
      <c r="J224" t="s">
        <v>13814</v>
      </c>
      <c r="K224" t="s">
        <v>13815</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13813</v>
      </c>
      <c r="G225" s="88">
        <v>2</v>
      </c>
      <c r="H225" s="88" t="s">
        <v>13770</v>
      </c>
      <c r="I225">
        <v>3</v>
      </c>
      <c r="J225" t="s">
        <v>13814</v>
      </c>
      <c r="K225" t="s">
        <v>13816</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13800</v>
      </c>
      <c r="G226" s="88">
        <v>1</v>
      </c>
      <c r="H226" s="88" t="s">
        <v>8278</v>
      </c>
      <c r="I226">
        <v>1</v>
      </c>
      <c r="J226" t="s">
        <v>13801</v>
      </c>
      <c r="K226" t="s">
        <v>13802</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13804</v>
      </c>
      <c r="G227" s="88">
        <v>2</v>
      </c>
      <c r="H227" s="88" t="s">
        <v>13770</v>
      </c>
      <c r="I227">
        <v>1</v>
      </c>
      <c r="J227" t="s">
        <v>13801</v>
      </c>
      <c r="K227" t="s">
        <v>13805</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13807</v>
      </c>
      <c r="G228" s="88">
        <v>1</v>
      </c>
      <c r="H228" s="88" t="s">
        <v>8278</v>
      </c>
      <c r="I228">
        <v>1</v>
      </c>
      <c r="J228" t="s">
        <v>13801</v>
      </c>
      <c r="K228" t="s">
        <v>13808</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13810</v>
      </c>
      <c r="G229" s="88">
        <v>1</v>
      </c>
      <c r="H229" s="88" t="s">
        <v>8278</v>
      </c>
      <c r="I229">
        <v>1</v>
      </c>
      <c r="J229" t="s">
        <v>13801</v>
      </c>
      <c r="K229" t="s">
        <v>13811</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13813</v>
      </c>
      <c r="G230" s="88">
        <v>2</v>
      </c>
      <c r="H230" s="88" t="s">
        <v>13770</v>
      </c>
      <c r="I230">
        <v>3</v>
      </c>
      <c r="J230" t="s">
        <v>13814</v>
      </c>
      <c r="K230" t="s">
        <v>13771</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13800</v>
      </c>
      <c r="G231" s="88">
        <v>1</v>
      </c>
      <c r="H231" s="88" t="s">
        <v>8278</v>
      </c>
      <c r="I231">
        <v>1</v>
      </c>
      <c r="J231" t="s">
        <v>13801</v>
      </c>
      <c r="K231" t="s">
        <v>13802</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13800</v>
      </c>
      <c r="G232" s="88">
        <v>1</v>
      </c>
      <c r="H232" s="88" t="s">
        <v>8278</v>
      </c>
      <c r="I232">
        <v>1</v>
      </c>
      <c r="J232" t="s">
        <v>13801</v>
      </c>
      <c r="K232" t="s">
        <v>13803</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13804</v>
      </c>
      <c r="G233" s="88">
        <v>2</v>
      </c>
      <c r="H233" s="88" t="s">
        <v>13770</v>
      </c>
      <c r="I233">
        <v>1</v>
      </c>
      <c r="J233" t="s">
        <v>13801</v>
      </c>
      <c r="K233" t="s">
        <v>13805</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13804</v>
      </c>
      <c r="G234" s="88">
        <v>2</v>
      </c>
      <c r="H234" s="88" t="s">
        <v>13770</v>
      </c>
      <c r="I234">
        <v>1</v>
      </c>
      <c r="J234" t="s">
        <v>13801</v>
      </c>
      <c r="K234" t="s">
        <v>13806</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13807</v>
      </c>
      <c r="G235" s="88">
        <v>1</v>
      </c>
      <c r="H235" s="88" t="s">
        <v>8278</v>
      </c>
      <c r="I235">
        <v>1</v>
      </c>
      <c r="J235" t="s">
        <v>13801</v>
      </c>
      <c r="K235" t="s">
        <v>13808</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13807</v>
      </c>
      <c r="G236" s="88">
        <v>1</v>
      </c>
      <c r="H236" s="88" t="s">
        <v>8278</v>
      </c>
      <c r="I236">
        <v>1</v>
      </c>
      <c r="J236" t="s">
        <v>13801</v>
      </c>
      <c r="K236" t="s">
        <v>13809</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13810</v>
      </c>
      <c r="G237" s="88">
        <v>1</v>
      </c>
      <c r="H237" s="88" t="s">
        <v>8278</v>
      </c>
      <c r="I237">
        <v>1</v>
      </c>
      <c r="J237" t="s">
        <v>13801</v>
      </c>
      <c r="K237" t="s">
        <v>13811</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13810</v>
      </c>
      <c r="G238" s="88">
        <v>1</v>
      </c>
      <c r="H238" s="88" t="s">
        <v>8278</v>
      </c>
      <c r="I238">
        <v>1</v>
      </c>
      <c r="J238" t="s">
        <v>13801</v>
      </c>
      <c r="K238" t="s">
        <v>13812</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13813</v>
      </c>
      <c r="G239" s="88">
        <v>2</v>
      </c>
      <c r="H239" s="88" t="s">
        <v>13770</v>
      </c>
      <c r="I239">
        <v>3</v>
      </c>
      <c r="J239" t="s">
        <v>13814</v>
      </c>
      <c r="K239" t="s">
        <v>13771</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13813</v>
      </c>
      <c r="G240" s="88">
        <v>2</v>
      </c>
      <c r="H240" s="88" t="s">
        <v>13770</v>
      </c>
      <c r="I240">
        <v>3</v>
      </c>
      <c r="J240" t="s">
        <v>13814</v>
      </c>
      <c r="K240" t="s">
        <v>13815</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13813</v>
      </c>
      <c r="G241" s="88">
        <v>2</v>
      </c>
      <c r="H241" s="88" t="s">
        <v>13770</v>
      </c>
      <c r="I241">
        <v>3</v>
      </c>
      <c r="J241" t="s">
        <v>13814</v>
      </c>
      <c r="K241" t="s">
        <v>13816</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13800</v>
      </c>
      <c r="G242" s="88">
        <v>1</v>
      </c>
      <c r="H242" s="88" t="s">
        <v>8278</v>
      </c>
      <c r="I242">
        <v>1</v>
      </c>
      <c r="J242" t="s">
        <v>13801</v>
      </c>
      <c r="K242" t="s">
        <v>13802</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13800</v>
      </c>
      <c r="G243" s="88">
        <v>1</v>
      </c>
      <c r="H243" s="88" t="s">
        <v>8278</v>
      </c>
      <c r="I243">
        <v>1</v>
      </c>
      <c r="J243" t="s">
        <v>13801</v>
      </c>
      <c r="K243" t="s">
        <v>13803</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13804</v>
      </c>
      <c r="G244" s="88">
        <v>2</v>
      </c>
      <c r="H244" s="88" t="s">
        <v>13770</v>
      </c>
      <c r="I244">
        <v>1</v>
      </c>
      <c r="J244" t="s">
        <v>13801</v>
      </c>
      <c r="K244" t="s">
        <v>13805</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13804</v>
      </c>
      <c r="G245" s="88">
        <v>2</v>
      </c>
      <c r="H245" s="88" t="s">
        <v>13770</v>
      </c>
      <c r="I245">
        <v>1</v>
      </c>
      <c r="J245" t="s">
        <v>13801</v>
      </c>
      <c r="K245" t="s">
        <v>13806</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13807</v>
      </c>
      <c r="G246" s="88">
        <v>1</v>
      </c>
      <c r="H246" s="88" t="s">
        <v>8278</v>
      </c>
      <c r="I246">
        <v>1</v>
      </c>
      <c r="J246" t="s">
        <v>13801</v>
      </c>
      <c r="K246" t="s">
        <v>13808</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13807</v>
      </c>
      <c r="G247" s="88">
        <v>1</v>
      </c>
      <c r="H247" s="88" t="s">
        <v>8278</v>
      </c>
      <c r="I247">
        <v>1</v>
      </c>
      <c r="J247" t="s">
        <v>13801</v>
      </c>
      <c r="K247" t="s">
        <v>13809</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13810</v>
      </c>
      <c r="G248" s="88">
        <v>1</v>
      </c>
      <c r="H248" s="88" t="s">
        <v>8278</v>
      </c>
      <c r="I248">
        <v>1</v>
      </c>
      <c r="J248" t="s">
        <v>13801</v>
      </c>
      <c r="K248" t="s">
        <v>13811</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13810</v>
      </c>
      <c r="G249" s="88">
        <v>1</v>
      </c>
      <c r="H249" s="88" t="s">
        <v>8278</v>
      </c>
      <c r="I249">
        <v>1</v>
      </c>
      <c r="J249" t="s">
        <v>13801</v>
      </c>
      <c r="K249" t="s">
        <v>13812</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13813</v>
      </c>
      <c r="G250" s="88">
        <v>2</v>
      </c>
      <c r="H250" s="88" t="s">
        <v>13770</v>
      </c>
      <c r="I250">
        <v>3</v>
      </c>
      <c r="J250" t="s">
        <v>13814</v>
      </c>
      <c r="K250" t="s">
        <v>13771</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13813</v>
      </c>
      <c r="G251" s="88">
        <v>2</v>
      </c>
      <c r="H251" s="88" t="s">
        <v>13770</v>
      </c>
      <c r="I251">
        <v>3</v>
      </c>
      <c r="J251" t="s">
        <v>13814</v>
      </c>
      <c r="K251" t="s">
        <v>13815</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13813</v>
      </c>
      <c r="G252" s="88">
        <v>2</v>
      </c>
      <c r="H252" s="88" t="s">
        <v>13770</v>
      </c>
      <c r="I252">
        <v>3</v>
      </c>
      <c r="J252" t="s">
        <v>13814</v>
      </c>
      <c r="K252" t="s">
        <v>13816</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13800</v>
      </c>
      <c r="G253" s="88">
        <v>1</v>
      </c>
      <c r="H253" s="88" t="s">
        <v>8278</v>
      </c>
      <c r="I253">
        <v>1</v>
      </c>
      <c r="J253" t="s">
        <v>13801</v>
      </c>
      <c r="K253" t="s">
        <v>13802</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13804</v>
      </c>
      <c r="G254" s="88">
        <v>2</v>
      </c>
      <c r="H254" s="88" t="s">
        <v>13770</v>
      </c>
      <c r="I254">
        <v>1</v>
      </c>
      <c r="J254" t="s">
        <v>13801</v>
      </c>
      <c r="K254" t="s">
        <v>13805</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13804</v>
      </c>
      <c r="G255" s="88">
        <v>2</v>
      </c>
      <c r="H255" s="88" t="s">
        <v>13770</v>
      </c>
      <c r="I255">
        <v>1</v>
      </c>
      <c r="J255" t="s">
        <v>13801</v>
      </c>
      <c r="K255" t="s">
        <v>13806</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13807</v>
      </c>
      <c r="G256" s="88">
        <v>1</v>
      </c>
      <c r="H256" s="88" t="s">
        <v>8278</v>
      </c>
      <c r="I256">
        <v>1</v>
      </c>
      <c r="J256" t="s">
        <v>13801</v>
      </c>
      <c r="K256" t="s">
        <v>13808</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13810</v>
      </c>
      <c r="G257" s="88">
        <v>1</v>
      </c>
      <c r="H257" s="88" t="s">
        <v>8278</v>
      </c>
      <c r="I257">
        <v>1</v>
      </c>
      <c r="J257" t="s">
        <v>13801</v>
      </c>
      <c r="K257" t="s">
        <v>13811</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13813</v>
      </c>
      <c r="G258" s="88">
        <v>2</v>
      </c>
      <c r="H258" s="88" t="s">
        <v>13770</v>
      </c>
      <c r="I258">
        <v>3</v>
      </c>
      <c r="J258" t="s">
        <v>13814</v>
      </c>
      <c r="K258" t="s">
        <v>13771</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13813</v>
      </c>
      <c r="G259" s="88">
        <v>2</v>
      </c>
      <c r="H259" s="88" t="s">
        <v>13770</v>
      </c>
      <c r="I259">
        <v>3</v>
      </c>
      <c r="J259" t="s">
        <v>13814</v>
      </c>
      <c r="K259" t="s">
        <v>13815</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13800</v>
      </c>
      <c r="G260" s="88">
        <v>1</v>
      </c>
      <c r="H260" s="88" t="s">
        <v>8278</v>
      </c>
      <c r="I260">
        <v>1</v>
      </c>
      <c r="J260" t="s">
        <v>13801</v>
      </c>
      <c r="K260" t="s">
        <v>13802</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13804</v>
      </c>
      <c r="G261" s="88">
        <v>2</v>
      </c>
      <c r="H261" s="88" t="s">
        <v>13770</v>
      </c>
      <c r="I261">
        <v>1</v>
      </c>
      <c r="J261" t="s">
        <v>13801</v>
      </c>
      <c r="K261" t="s">
        <v>13805</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13804</v>
      </c>
      <c r="G262" s="88">
        <v>2</v>
      </c>
      <c r="H262" s="88" t="s">
        <v>13770</v>
      </c>
      <c r="I262">
        <v>1</v>
      </c>
      <c r="J262" t="s">
        <v>13801</v>
      </c>
      <c r="K262" t="s">
        <v>13806</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13807</v>
      </c>
      <c r="G263" s="88">
        <v>1</v>
      </c>
      <c r="H263" s="88" t="s">
        <v>8278</v>
      </c>
      <c r="I263">
        <v>1</v>
      </c>
      <c r="J263" t="s">
        <v>13801</v>
      </c>
      <c r="K263" t="s">
        <v>13808</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13810</v>
      </c>
      <c r="G264" s="88">
        <v>1</v>
      </c>
      <c r="H264" s="88" t="s">
        <v>8278</v>
      </c>
      <c r="I264">
        <v>1</v>
      </c>
      <c r="J264" t="s">
        <v>13801</v>
      </c>
      <c r="K264" t="s">
        <v>13811</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13813</v>
      </c>
      <c r="G265" s="88">
        <v>2</v>
      </c>
      <c r="H265" s="88" t="s">
        <v>13770</v>
      </c>
      <c r="I265">
        <v>3</v>
      </c>
      <c r="J265" t="s">
        <v>13814</v>
      </c>
      <c r="K265" t="s">
        <v>13771</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13813</v>
      </c>
      <c r="G266" s="88">
        <v>2</v>
      </c>
      <c r="H266" s="88" t="s">
        <v>13770</v>
      </c>
      <c r="I266">
        <v>3</v>
      </c>
      <c r="J266" t="s">
        <v>13814</v>
      </c>
      <c r="K266" t="s">
        <v>13815</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13813</v>
      </c>
      <c r="G267" s="88">
        <v>2</v>
      </c>
      <c r="H267" s="88" t="s">
        <v>13770</v>
      </c>
      <c r="I267">
        <v>3</v>
      </c>
      <c r="J267" t="s">
        <v>13814</v>
      </c>
      <c r="K267" t="s">
        <v>13816</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13800</v>
      </c>
      <c r="G268" s="88">
        <v>1</v>
      </c>
      <c r="H268" s="88" t="s">
        <v>8278</v>
      </c>
      <c r="I268">
        <v>1</v>
      </c>
      <c r="J268" t="s">
        <v>13801</v>
      </c>
      <c r="K268" t="s">
        <v>13802</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13804</v>
      </c>
      <c r="G269" s="88">
        <v>2</v>
      </c>
      <c r="H269" s="88" t="s">
        <v>13770</v>
      </c>
      <c r="I269">
        <v>1</v>
      </c>
      <c r="J269" t="s">
        <v>13801</v>
      </c>
      <c r="K269" t="s">
        <v>13805</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13804</v>
      </c>
      <c r="G270" s="88">
        <v>2</v>
      </c>
      <c r="H270" s="88" t="s">
        <v>13770</v>
      </c>
      <c r="I270">
        <v>1</v>
      </c>
      <c r="J270" t="s">
        <v>13801</v>
      </c>
      <c r="K270" t="s">
        <v>13806</v>
      </c>
      <c r="L270">
        <v>270107</v>
      </c>
      <c r="M270" t="s">
        <v>13588</v>
      </c>
      <c r="N270">
        <v>270107006</v>
      </c>
      <c r="O270" t="s">
        <v>13613</v>
      </c>
      <c r="P270">
        <v>0</v>
      </c>
      <c r="Q270">
        <v>1176.42</v>
      </c>
      <c r="R270">
        <v>0</v>
      </c>
    </row>
    <row r="271" spans="1:18" x14ac:dyDescent="0.25">
      <c r="A271">
        <v>5</v>
      </c>
      <c r="B271">
        <v>5105</v>
      </c>
      <c r="C271" t="s">
        <v>798</v>
      </c>
      <c r="D271" t="s">
        <v>1190</v>
      </c>
      <c r="E271">
        <v>3</v>
      </c>
      <c r="F271" t="s">
        <v>13807</v>
      </c>
      <c r="G271" s="88">
        <v>1</v>
      </c>
      <c r="H271" s="88" t="s">
        <v>8278</v>
      </c>
      <c r="I271">
        <v>1</v>
      </c>
      <c r="J271" t="s">
        <v>13801</v>
      </c>
      <c r="K271" t="s">
        <v>13808</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13810</v>
      </c>
      <c r="G272" s="88">
        <v>1</v>
      </c>
      <c r="H272" s="88" t="s">
        <v>8278</v>
      </c>
      <c r="I272">
        <v>1</v>
      </c>
      <c r="J272" t="s">
        <v>13801</v>
      </c>
      <c r="K272" t="s">
        <v>13811</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13813</v>
      </c>
      <c r="G273" s="88">
        <v>2</v>
      </c>
      <c r="H273" s="88" t="s">
        <v>13770</v>
      </c>
      <c r="I273">
        <v>3</v>
      </c>
      <c r="J273" t="s">
        <v>13814</v>
      </c>
      <c r="K273" t="s">
        <v>13771</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13813</v>
      </c>
      <c r="G274" s="88">
        <v>2</v>
      </c>
      <c r="H274" s="88" t="s">
        <v>13770</v>
      </c>
      <c r="I274">
        <v>3</v>
      </c>
      <c r="J274" t="s">
        <v>13814</v>
      </c>
      <c r="K274" t="s">
        <v>13815</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13800</v>
      </c>
      <c r="G275" s="88">
        <v>1</v>
      </c>
      <c r="H275" s="88" t="s">
        <v>8278</v>
      </c>
      <c r="I275">
        <v>1</v>
      </c>
      <c r="J275" t="s">
        <v>13801</v>
      </c>
      <c r="K275" t="s">
        <v>13802</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13804</v>
      </c>
      <c r="G276" s="88">
        <v>2</v>
      </c>
      <c r="H276" s="88" t="s">
        <v>13770</v>
      </c>
      <c r="I276">
        <v>1</v>
      </c>
      <c r="J276" t="s">
        <v>13801</v>
      </c>
      <c r="K276" t="s">
        <v>13805</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13807</v>
      </c>
      <c r="G277" s="88">
        <v>1</v>
      </c>
      <c r="H277" s="88" t="s">
        <v>8278</v>
      </c>
      <c r="I277">
        <v>1</v>
      </c>
      <c r="J277" t="s">
        <v>13801</v>
      </c>
      <c r="K277" t="s">
        <v>13808</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13810</v>
      </c>
      <c r="G278" s="88">
        <v>1</v>
      </c>
      <c r="H278" s="88" t="s">
        <v>8278</v>
      </c>
      <c r="I278">
        <v>1</v>
      </c>
      <c r="J278" t="s">
        <v>13801</v>
      </c>
      <c r="K278" t="s">
        <v>13811</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13813</v>
      </c>
      <c r="G279" s="88">
        <v>2</v>
      </c>
      <c r="H279" s="88" t="s">
        <v>13770</v>
      </c>
      <c r="I279">
        <v>3</v>
      </c>
      <c r="J279" t="s">
        <v>13814</v>
      </c>
      <c r="K279" t="s">
        <v>13771</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13813</v>
      </c>
      <c r="G280" s="88">
        <v>2</v>
      </c>
      <c r="H280" s="88" t="s">
        <v>13770</v>
      </c>
      <c r="I280">
        <v>3</v>
      </c>
      <c r="J280" t="s">
        <v>13814</v>
      </c>
      <c r="K280" t="s">
        <v>13815</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13800</v>
      </c>
      <c r="G281" s="88">
        <v>1</v>
      </c>
      <c r="H281" s="88" t="s">
        <v>8278</v>
      </c>
      <c r="I281">
        <v>1</v>
      </c>
      <c r="J281" t="s">
        <v>13801</v>
      </c>
      <c r="K281" t="s">
        <v>13802</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13800</v>
      </c>
      <c r="G282" s="88">
        <v>1</v>
      </c>
      <c r="H282" s="88" t="s">
        <v>8278</v>
      </c>
      <c r="I282">
        <v>1</v>
      </c>
      <c r="J282" t="s">
        <v>13801</v>
      </c>
      <c r="K282" t="s">
        <v>13803</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13804</v>
      </c>
      <c r="G283" s="88">
        <v>2</v>
      </c>
      <c r="H283" s="88" t="s">
        <v>13770</v>
      </c>
      <c r="I283">
        <v>1</v>
      </c>
      <c r="J283" t="s">
        <v>13801</v>
      </c>
      <c r="K283" t="s">
        <v>13805</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13804</v>
      </c>
      <c r="G284" s="88">
        <v>2</v>
      </c>
      <c r="H284" s="88" t="s">
        <v>13770</v>
      </c>
      <c r="I284">
        <v>1</v>
      </c>
      <c r="J284" t="s">
        <v>13801</v>
      </c>
      <c r="K284" t="s">
        <v>13806</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13807</v>
      </c>
      <c r="G285" s="88">
        <v>1</v>
      </c>
      <c r="H285" s="88" t="s">
        <v>8278</v>
      </c>
      <c r="I285">
        <v>1</v>
      </c>
      <c r="J285" t="s">
        <v>13801</v>
      </c>
      <c r="K285" t="s">
        <v>13808</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13807</v>
      </c>
      <c r="G286" s="88">
        <v>1</v>
      </c>
      <c r="H286" s="88" t="s">
        <v>8278</v>
      </c>
      <c r="I286">
        <v>1</v>
      </c>
      <c r="J286" t="s">
        <v>13801</v>
      </c>
      <c r="K286" t="s">
        <v>13809</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13810</v>
      </c>
      <c r="G287" s="88">
        <v>1</v>
      </c>
      <c r="H287" s="88" t="s">
        <v>8278</v>
      </c>
      <c r="I287">
        <v>1</v>
      </c>
      <c r="J287" t="s">
        <v>13801</v>
      </c>
      <c r="K287" t="s">
        <v>13811</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13810</v>
      </c>
      <c r="G288" s="88">
        <v>1</v>
      </c>
      <c r="H288" s="88" t="s">
        <v>8278</v>
      </c>
      <c r="I288">
        <v>1</v>
      </c>
      <c r="J288" t="s">
        <v>13801</v>
      </c>
      <c r="K288" t="s">
        <v>13812</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13813</v>
      </c>
      <c r="G289" s="88">
        <v>2</v>
      </c>
      <c r="H289" s="88" t="s">
        <v>13770</v>
      </c>
      <c r="I289">
        <v>3</v>
      </c>
      <c r="J289" t="s">
        <v>13814</v>
      </c>
      <c r="K289" t="s">
        <v>13771</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13813</v>
      </c>
      <c r="G290" s="88">
        <v>2</v>
      </c>
      <c r="H290" s="88" t="s">
        <v>13770</v>
      </c>
      <c r="I290">
        <v>3</v>
      </c>
      <c r="J290" t="s">
        <v>13814</v>
      </c>
      <c r="K290" t="s">
        <v>13815</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13813</v>
      </c>
      <c r="G291" s="88">
        <v>2</v>
      </c>
      <c r="H291" s="88" t="s">
        <v>13770</v>
      </c>
      <c r="I291">
        <v>3</v>
      </c>
      <c r="J291" t="s">
        <v>13814</v>
      </c>
      <c r="K291" t="s">
        <v>13816</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13800</v>
      </c>
      <c r="G292" s="88">
        <v>1</v>
      </c>
      <c r="H292" s="88" t="s">
        <v>8278</v>
      </c>
      <c r="I292">
        <v>1</v>
      </c>
      <c r="J292" t="s">
        <v>13801</v>
      </c>
      <c r="K292" t="s">
        <v>13802</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13800</v>
      </c>
      <c r="G293" s="88">
        <v>1</v>
      </c>
      <c r="H293" s="88" t="s">
        <v>8278</v>
      </c>
      <c r="I293">
        <v>1</v>
      </c>
      <c r="J293" t="s">
        <v>13801</v>
      </c>
      <c r="K293" t="s">
        <v>13803</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13804</v>
      </c>
      <c r="G294" s="88">
        <v>2</v>
      </c>
      <c r="H294" s="88" t="s">
        <v>13770</v>
      </c>
      <c r="I294">
        <v>1</v>
      </c>
      <c r="J294" t="s">
        <v>13801</v>
      </c>
      <c r="K294" t="s">
        <v>13805</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13804</v>
      </c>
      <c r="G295" s="88">
        <v>2</v>
      </c>
      <c r="H295" s="88" t="s">
        <v>13770</v>
      </c>
      <c r="I295">
        <v>1</v>
      </c>
      <c r="J295" t="s">
        <v>13801</v>
      </c>
      <c r="K295" t="s">
        <v>13806</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13807</v>
      </c>
      <c r="G296" s="88">
        <v>1</v>
      </c>
      <c r="H296" s="88" t="s">
        <v>8278</v>
      </c>
      <c r="I296">
        <v>1</v>
      </c>
      <c r="J296" t="s">
        <v>13801</v>
      </c>
      <c r="K296" t="s">
        <v>13808</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13807</v>
      </c>
      <c r="G297" s="88">
        <v>1</v>
      </c>
      <c r="H297" s="88" t="s">
        <v>8278</v>
      </c>
      <c r="I297">
        <v>1</v>
      </c>
      <c r="J297" t="s">
        <v>13801</v>
      </c>
      <c r="K297" t="s">
        <v>13809</v>
      </c>
      <c r="L297">
        <v>270107</v>
      </c>
      <c r="M297" t="s">
        <v>13588</v>
      </c>
      <c r="N297">
        <v>270107006</v>
      </c>
      <c r="O297" t="s">
        <v>13613</v>
      </c>
      <c r="P297">
        <v>475</v>
      </c>
      <c r="Q297">
        <v>761.9140625</v>
      </c>
      <c r="R297">
        <v>0</v>
      </c>
    </row>
    <row r="298" spans="1:18" x14ac:dyDescent="0.25">
      <c r="A298">
        <v>5</v>
      </c>
      <c r="B298">
        <v>5301</v>
      </c>
      <c r="C298" t="s">
        <v>798</v>
      </c>
      <c r="D298" t="s">
        <v>1202</v>
      </c>
      <c r="E298">
        <v>4</v>
      </c>
      <c r="F298" t="s">
        <v>13810</v>
      </c>
      <c r="G298" s="88">
        <v>1</v>
      </c>
      <c r="H298" s="88" t="s">
        <v>8278</v>
      </c>
      <c r="I298">
        <v>1</v>
      </c>
      <c r="J298" t="s">
        <v>13801</v>
      </c>
      <c r="K298" t="s">
        <v>13811</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13810</v>
      </c>
      <c r="G299" s="88">
        <v>1</v>
      </c>
      <c r="H299" s="88" t="s">
        <v>8278</v>
      </c>
      <c r="I299">
        <v>1</v>
      </c>
      <c r="J299" t="s">
        <v>13801</v>
      </c>
      <c r="K299" t="s">
        <v>13812</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13813</v>
      </c>
      <c r="G300" s="88">
        <v>2</v>
      </c>
      <c r="H300" s="88" t="s">
        <v>13770</v>
      </c>
      <c r="I300">
        <v>3</v>
      </c>
      <c r="J300" t="s">
        <v>13814</v>
      </c>
      <c r="K300" t="s">
        <v>13771</v>
      </c>
      <c r="L300">
        <v>270107</v>
      </c>
      <c r="M300" t="s">
        <v>13588</v>
      </c>
      <c r="N300">
        <v>270107005</v>
      </c>
      <c r="O300" t="s">
        <v>13608</v>
      </c>
      <c r="P300">
        <v>2988</v>
      </c>
      <c r="Q300">
        <v>1176.42</v>
      </c>
      <c r="R300">
        <v>0</v>
      </c>
    </row>
    <row r="301" spans="1:18" x14ac:dyDescent="0.25">
      <c r="A301">
        <v>5</v>
      </c>
      <c r="B301">
        <v>5301</v>
      </c>
      <c r="C301" t="s">
        <v>798</v>
      </c>
      <c r="D301" t="s">
        <v>1202</v>
      </c>
      <c r="E301">
        <v>7</v>
      </c>
      <c r="F301" t="s">
        <v>13813</v>
      </c>
      <c r="G301" s="88">
        <v>2</v>
      </c>
      <c r="H301" s="88" t="s">
        <v>13770</v>
      </c>
      <c r="I301">
        <v>3</v>
      </c>
      <c r="J301" t="s">
        <v>13814</v>
      </c>
      <c r="K301" t="s">
        <v>13815</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13813</v>
      </c>
      <c r="G302" s="88">
        <v>2</v>
      </c>
      <c r="H302" s="88" t="s">
        <v>13770</v>
      </c>
      <c r="I302">
        <v>3</v>
      </c>
      <c r="J302" t="s">
        <v>13814</v>
      </c>
      <c r="K302" t="s">
        <v>13816</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13800</v>
      </c>
      <c r="G303" s="88">
        <v>1</v>
      </c>
      <c r="H303" s="88" t="s">
        <v>8278</v>
      </c>
      <c r="I303">
        <v>1</v>
      </c>
      <c r="J303" t="s">
        <v>13801</v>
      </c>
      <c r="K303" t="s">
        <v>13802</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13804</v>
      </c>
      <c r="G304" s="88">
        <v>2</v>
      </c>
      <c r="H304" s="88" t="s">
        <v>13770</v>
      </c>
      <c r="I304">
        <v>1</v>
      </c>
      <c r="J304" t="s">
        <v>13801</v>
      </c>
      <c r="K304" t="s">
        <v>13805</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13807</v>
      </c>
      <c r="G305" s="88">
        <v>1</v>
      </c>
      <c r="H305" s="88" t="s">
        <v>8278</v>
      </c>
      <c r="I305">
        <v>1</v>
      </c>
      <c r="J305" t="s">
        <v>13801</v>
      </c>
      <c r="K305" t="s">
        <v>13808</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13810</v>
      </c>
      <c r="G306" s="88">
        <v>1</v>
      </c>
      <c r="H306" s="88" t="s">
        <v>8278</v>
      </c>
      <c r="I306">
        <v>1</v>
      </c>
      <c r="J306" t="s">
        <v>13801</v>
      </c>
      <c r="K306" t="s">
        <v>13811</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13813</v>
      </c>
      <c r="G307" s="88">
        <v>2</v>
      </c>
      <c r="H307" s="88" t="s">
        <v>13770</v>
      </c>
      <c r="I307">
        <v>3</v>
      </c>
      <c r="J307" t="s">
        <v>13814</v>
      </c>
      <c r="K307" t="s">
        <v>13771</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13813</v>
      </c>
      <c r="G308" s="88">
        <v>2</v>
      </c>
      <c r="H308" s="88" t="s">
        <v>13770</v>
      </c>
      <c r="I308">
        <v>3</v>
      </c>
      <c r="J308" t="s">
        <v>13814</v>
      </c>
      <c r="K308" t="s">
        <v>13815</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13800</v>
      </c>
      <c r="G309" s="88">
        <v>1</v>
      </c>
      <c r="H309" s="88" t="s">
        <v>8278</v>
      </c>
      <c r="I309">
        <v>1</v>
      </c>
      <c r="J309" t="s">
        <v>13801</v>
      </c>
      <c r="K309" t="s">
        <v>13802</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13804</v>
      </c>
      <c r="G310" s="88">
        <v>2</v>
      </c>
      <c r="H310" s="88" t="s">
        <v>13770</v>
      </c>
      <c r="I310">
        <v>1</v>
      </c>
      <c r="J310" t="s">
        <v>13801</v>
      </c>
      <c r="K310" t="s">
        <v>13805</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13807</v>
      </c>
      <c r="G311" s="88">
        <v>1</v>
      </c>
      <c r="H311" s="88" t="s">
        <v>8278</v>
      </c>
      <c r="I311">
        <v>1</v>
      </c>
      <c r="J311" t="s">
        <v>13801</v>
      </c>
      <c r="K311" t="s">
        <v>13808</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13810</v>
      </c>
      <c r="G312" s="88">
        <v>1</v>
      </c>
      <c r="H312" s="88" t="s">
        <v>8278</v>
      </c>
      <c r="I312">
        <v>1</v>
      </c>
      <c r="J312" t="s">
        <v>13801</v>
      </c>
      <c r="K312" t="s">
        <v>13811</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13813</v>
      </c>
      <c r="G313" s="88">
        <v>2</v>
      </c>
      <c r="H313" s="88" t="s">
        <v>13770</v>
      </c>
      <c r="I313">
        <v>3</v>
      </c>
      <c r="J313" t="s">
        <v>13814</v>
      </c>
      <c r="K313" t="s">
        <v>13771</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13813</v>
      </c>
      <c r="G314" s="88">
        <v>2</v>
      </c>
      <c r="H314" s="88" t="s">
        <v>13770</v>
      </c>
      <c r="I314">
        <v>3</v>
      </c>
      <c r="J314" t="s">
        <v>13814</v>
      </c>
      <c r="K314" t="s">
        <v>13815</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13800</v>
      </c>
      <c r="G315" s="88">
        <v>1</v>
      </c>
      <c r="H315" s="88" t="s">
        <v>8278</v>
      </c>
      <c r="I315">
        <v>1</v>
      </c>
      <c r="J315" t="s">
        <v>13801</v>
      </c>
      <c r="K315" t="s">
        <v>13802</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13804</v>
      </c>
      <c r="G316" s="88">
        <v>2</v>
      </c>
      <c r="H316" s="88" t="s">
        <v>13770</v>
      </c>
      <c r="I316">
        <v>1</v>
      </c>
      <c r="J316" t="s">
        <v>13801</v>
      </c>
      <c r="K316" t="s">
        <v>13805</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13807</v>
      </c>
      <c r="G317" s="88">
        <v>1</v>
      </c>
      <c r="H317" s="88" t="s">
        <v>8278</v>
      </c>
      <c r="I317">
        <v>1</v>
      </c>
      <c r="J317" t="s">
        <v>13801</v>
      </c>
      <c r="K317" t="s">
        <v>13808</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13810</v>
      </c>
      <c r="G318" s="88">
        <v>1</v>
      </c>
      <c r="H318" s="88" t="s">
        <v>8278</v>
      </c>
      <c r="I318">
        <v>1</v>
      </c>
      <c r="J318" t="s">
        <v>13801</v>
      </c>
      <c r="K318" t="s">
        <v>13811</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13813</v>
      </c>
      <c r="G319" s="88">
        <v>2</v>
      </c>
      <c r="H319" s="88" t="s">
        <v>13770</v>
      </c>
      <c r="I319">
        <v>3</v>
      </c>
      <c r="J319" t="s">
        <v>13814</v>
      </c>
      <c r="K319" t="s">
        <v>13815</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13800</v>
      </c>
      <c r="G320" s="88">
        <v>1</v>
      </c>
      <c r="H320" s="88" t="s">
        <v>8278</v>
      </c>
      <c r="I320">
        <v>1</v>
      </c>
      <c r="J320" t="s">
        <v>13801</v>
      </c>
      <c r="K320" t="s">
        <v>13802</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13804</v>
      </c>
      <c r="G321" s="88">
        <v>2</v>
      </c>
      <c r="H321" s="88" t="s">
        <v>13770</v>
      </c>
      <c r="I321">
        <v>1</v>
      </c>
      <c r="J321" t="s">
        <v>13801</v>
      </c>
      <c r="K321" t="s">
        <v>13805</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13804</v>
      </c>
      <c r="G322" s="88">
        <v>2</v>
      </c>
      <c r="H322" s="88" t="s">
        <v>13770</v>
      </c>
      <c r="I322">
        <v>1</v>
      </c>
      <c r="J322" t="s">
        <v>13801</v>
      </c>
      <c r="K322" t="s">
        <v>13806</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13807</v>
      </c>
      <c r="G323" s="88">
        <v>1</v>
      </c>
      <c r="H323" s="88" t="s">
        <v>8278</v>
      </c>
      <c r="I323">
        <v>1</v>
      </c>
      <c r="J323" t="s">
        <v>13801</v>
      </c>
      <c r="K323" t="s">
        <v>13808</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13810</v>
      </c>
      <c r="G324" s="88">
        <v>1</v>
      </c>
      <c r="H324" s="88" t="s">
        <v>8278</v>
      </c>
      <c r="I324">
        <v>1</v>
      </c>
      <c r="J324" t="s">
        <v>13801</v>
      </c>
      <c r="K324" t="s">
        <v>13811</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13813</v>
      </c>
      <c r="G325" s="88">
        <v>2</v>
      </c>
      <c r="H325" s="88" t="s">
        <v>13770</v>
      </c>
      <c r="I325">
        <v>3</v>
      </c>
      <c r="J325" t="s">
        <v>13814</v>
      </c>
      <c r="K325" t="s">
        <v>13771</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13813</v>
      </c>
      <c r="G326" s="88">
        <v>2</v>
      </c>
      <c r="H326" s="88" t="s">
        <v>13770</v>
      </c>
      <c r="I326">
        <v>3</v>
      </c>
      <c r="J326" t="s">
        <v>13814</v>
      </c>
      <c r="K326" t="s">
        <v>13815</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13800</v>
      </c>
      <c r="G327" s="88">
        <v>1</v>
      </c>
      <c r="H327" s="88" t="s">
        <v>8278</v>
      </c>
      <c r="I327">
        <v>1</v>
      </c>
      <c r="J327" t="s">
        <v>13801</v>
      </c>
      <c r="K327" t="s">
        <v>13802</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13804</v>
      </c>
      <c r="G328" s="88">
        <v>2</v>
      </c>
      <c r="H328" s="88" t="s">
        <v>13770</v>
      </c>
      <c r="I328">
        <v>1</v>
      </c>
      <c r="J328" t="s">
        <v>13801</v>
      </c>
      <c r="K328" t="s">
        <v>13805</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13807</v>
      </c>
      <c r="G329" s="88">
        <v>1</v>
      </c>
      <c r="H329" s="88" t="s">
        <v>8278</v>
      </c>
      <c r="I329">
        <v>1</v>
      </c>
      <c r="J329" t="s">
        <v>13801</v>
      </c>
      <c r="K329" t="s">
        <v>13808</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13810</v>
      </c>
      <c r="G330" s="88">
        <v>1</v>
      </c>
      <c r="H330" s="88" t="s">
        <v>8278</v>
      </c>
      <c r="I330">
        <v>1</v>
      </c>
      <c r="J330" t="s">
        <v>13801</v>
      </c>
      <c r="K330" t="s">
        <v>13811</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13813</v>
      </c>
      <c r="G331" s="88">
        <v>2</v>
      </c>
      <c r="H331" s="88" t="s">
        <v>13770</v>
      </c>
      <c r="I331">
        <v>3</v>
      </c>
      <c r="J331" t="s">
        <v>13814</v>
      </c>
      <c r="K331" t="s">
        <v>13771</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13813</v>
      </c>
      <c r="G332" s="88">
        <v>2</v>
      </c>
      <c r="H332" s="88" t="s">
        <v>13770</v>
      </c>
      <c r="I332">
        <v>3</v>
      </c>
      <c r="J332" t="s">
        <v>13814</v>
      </c>
      <c r="K332" t="s">
        <v>13815</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13800</v>
      </c>
      <c r="G333" s="88">
        <v>1</v>
      </c>
      <c r="H333" s="88" t="s">
        <v>8278</v>
      </c>
      <c r="I333">
        <v>1</v>
      </c>
      <c r="J333" t="s">
        <v>13801</v>
      </c>
      <c r="K333" t="s">
        <v>13802</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13800</v>
      </c>
      <c r="G334" s="88">
        <v>1</v>
      </c>
      <c r="H334" s="88" t="s">
        <v>8278</v>
      </c>
      <c r="I334">
        <v>1</v>
      </c>
      <c r="J334" t="s">
        <v>13801</v>
      </c>
      <c r="K334" t="s">
        <v>13803</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13804</v>
      </c>
      <c r="G335" s="88">
        <v>2</v>
      </c>
      <c r="H335" s="88" t="s">
        <v>13770</v>
      </c>
      <c r="I335">
        <v>1</v>
      </c>
      <c r="J335" t="s">
        <v>13801</v>
      </c>
      <c r="K335" t="s">
        <v>13805</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13804</v>
      </c>
      <c r="G336" s="88">
        <v>2</v>
      </c>
      <c r="H336" s="88" t="s">
        <v>13770</v>
      </c>
      <c r="I336">
        <v>1</v>
      </c>
      <c r="J336" t="s">
        <v>13801</v>
      </c>
      <c r="K336" t="s">
        <v>13806</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13807</v>
      </c>
      <c r="G337" s="88">
        <v>1</v>
      </c>
      <c r="H337" s="88" t="s">
        <v>8278</v>
      </c>
      <c r="I337">
        <v>1</v>
      </c>
      <c r="J337" t="s">
        <v>13801</v>
      </c>
      <c r="K337" t="s">
        <v>13808</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13807</v>
      </c>
      <c r="G338" s="88">
        <v>1</v>
      </c>
      <c r="H338" s="88" t="s">
        <v>8278</v>
      </c>
      <c r="I338">
        <v>1</v>
      </c>
      <c r="J338" t="s">
        <v>13801</v>
      </c>
      <c r="K338" t="s">
        <v>13809</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13810</v>
      </c>
      <c r="G339" s="88">
        <v>1</v>
      </c>
      <c r="H339" s="88" t="s">
        <v>8278</v>
      </c>
      <c r="I339">
        <v>1</v>
      </c>
      <c r="J339" t="s">
        <v>13801</v>
      </c>
      <c r="K339" t="s">
        <v>13811</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13810</v>
      </c>
      <c r="G340" s="88">
        <v>1</v>
      </c>
      <c r="H340" s="88" t="s">
        <v>8278</v>
      </c>
      <c r="I340">
        <v>1</v>
      </c>
      <c r="J340" t="s">
        <v>13801</v>
      </c>
      <c r="K340" t="s">
        <v>13812</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13813</v>
      </c>
      <c r="G341" s="88">
        <v>2</v>
      </c>
      <c r="H341" s="88" t="s">
        <v>13770</v>
      </c>
      <c r="I341">
        <v>3</v>
      </c>
      <c r="J341" t="s">
        <v>13814</v>
      </c>
      <c r="K341" t="s">
        <v>13771</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13813</v>
      </c>
      <c r="G342" s="88">
        <v>2</v>
      </c>
      <c r="H342" s="88" t="s">
        <v>13770</v>
      </c>
      <c r="I342">
        <v>3</v>
      </c>
      <c r="J342" t="s">
        <v>13814</v>
      </c>
      <c r="K342" t="s">
        <v>13815</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13813</v>
      </c>
      <c r="G343" s="88">
        <v>2</v>
      </c>
      <c r="H343" s="88" t="s">
        <v>13770</v>
      </c>
      <c r="I343">
        <v>3</v>
      </c>
      <c r="J343" t="s">
        <v>13814</v>
      </c>
      <c r="K343" t="s">
        <v>13816</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13800</v>
      </c>
      <c r="G344" s="88">
        <v>1</v>
      </c>
      <c r="H344" s="88" t="s">
        <v>8278</v>
      </c>
      <c r="I344">
        <v>1</v>
      </c>
      <c r="J344" t="s">
        <v>13801</v>
      </c>
      <c r="K344" t="s">
        <v>13802</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13800</v>
      </c>
      <c r="G345" s="88">
        <v>1</v>
      </c>
      <c r="H345" s="88" t="s">
        <v>8278</v>
      </c>
      <c r="I345">
        <v>1</v>
      </c>
      <c r="J345" t="s">
        <v>13801</v>
      </c>
      <c r="K345" t="s">
        <v>13803</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13804</v>
      </c>
      <c r="G346" s="88">
        <v>2</v>
      </c>
      <c r="H346" s="88" t="s">
        <v>13770</v>
      </c>
      <c r="I346">
        <v>1</v>
      </c>
      <c r="J346" t="s">
        <v>13801</v>
      </c>
      <c r="K346" t="s">
        <v>13805</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13804</v>
      </c>
      <c r="G347" s="88">
        <v>2</v>
      </c>
      <c r="H347" s="88" t="s">
        <v>13770</v>
      </c>
      <c r="I347">
        <v>1</v>
      </c>
      <c r="J347" t="s">
        <v>13801</v>
      </c>
      <c r="K347" t="s">
        <v>13806</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13807</v>
      </c>
      <c r="G348" s="88">
        <v>1</v>
      </c>
      <c r="H348" s="88" t="s">
        <v>8278</v>
      </c>
      <c r="I348">
        <v>1</v>
      </c>
      <c r="J348" t="s">
        <v>13801</v>
      </c>
      <c r="K348" t="s">
        <v>13808</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13807</v>
      </c>
      <c r="G349" s="88">
        <v>1</v>
      </c>
      <c r="H349" s="88" t="s">
        <v>8278</v>
      </c>
      <c r="I349">
        <v>1</v>
      </c>
      <c r="J349" t="s">
        <v>13801</v>
      </c>
      <c r="K349" t="s">
        <v>13809</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13810</v>
      </c>
      <c r="G350" s="88">
        <v>1</v>
      </c>
      <c r="H350" s="88" t="s">
        <v>8278</v>
      </c>
      <c r="I350">
        <v>1</v>
      </c>
      <c r="J350" t="s">
        <v>13801</v>
      </c>
      <c r="K350" t="s">
        <v>13811</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13810</v>
      </c>
      <c r="G351" s="88">
        <v>1</v>
      </c>
      <c r="H351" s="88" t="s">
        <v>8278</v>
      </c>
      <c r="I351">
        <v>1</v>
      </c>
      <c r="J351" t="s">
        <v>13801</v>
      </c>
      <c r="K351" t="s">
        <v>13812</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13813</v>
      </c>
      <c r="G352" s="88">
        <v>2</v>
      </c>
      <c r="H352" s="88" t="s">
        <v>13770</v>
      </c>
      <c r="I352">
        <v>3</v>
      </c>
      <c r="J352" t="s">
        <v>13814</v>
      </c>
      <c r="K352" t="s">
        <v>13771</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13813</v>
      </c>
      <c r="G353" s="88">
        <v>2</v>
      </c>
      <c r="H353" s="88" t="s">
        <v>13770</v>
      </c>
      <c r="I353">
        <v>3</v>
      </c>
      <c r="J353" t="s">
        <v>13814</v>
      </c>
      <c r="K353" t="s">
        <v>13815</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13813</v>
      </c>
      <c r="G354" s="88">
        <v>2</v>
      </c>
      <c r="H354" s="88" t="s">
        <v>13770</v>
      </c>
      <c r="I354">
        <v>3</v>
      </c>
      <c r="J354" t="s">
        <v>13814</v>
      </c>
      <c r="K354" t="s">
        <v>13816</v>
      </c>
      <c r="L354">
        <v>270107</v>
      </c>
      <c r="M354" t="s">
        <v>13588</v>
      </c>
      <c r="N354">
        <v>270107005</v>
      </c>
      <c r="O354" t="s">
        <v>13608</v>
      </c>
      <c r="P354">
        <v>369</v>
      </c>
      <c r="Q354">
        <v>0</v>
      </c>
      <c r="R354">
        <v>0</v>
      </c>
    </row>
    <row r="355" spans="1:18" x14ac:dyDescent="0.25">
      <c r="A355">
        <v>5</v>
      </c>
      <c r="B355">
        <v>5504</v>
      </c>
      <c r="C355" t="s">
        <v>798</v>
      </c>
      <c r="D355" t="s">
        <v>1238</v>
      </c>
      <c r="E355">
        <v>1</v>
      </c>
      <c r="F355" t="s">
        <v>13800</v>
      </c>
      <c r="G355" s="88">
        <v>1</v>
      </c>
      <c r="H355" s="88" t="s">
        <v>8278</v>
      </c>
      <c r="I355">
        <v>1</v>
      </c>
      <c r="J355" t="s">
        <v>13801</v>
      </c>
      <c r="K355" t="s">
        <v>13802</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13804</v>
      </c>
      <c r="G356" s="88">
        <v>2</v>
      </c>
      <c r="H356" s="88" t="s">
        <v>13770</v>
      </c>
      <c r="I356">
        <v>1</v>
      </c>
      <c r="J356" t="s">
        <v>13801</v>
      </c>
      <c r="K356" t="s">
        <v>13805</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13804</v>
      </c>
      <c r="G357" s="88">
        <v>2</v>
      </c>
      <c r="H357" s="88" t="s">
        <v>13770</v>
      </c>
      <c r="I357">
        <v>1</v>
      </c>
      <c r="J357" t="s">
        <v>13801</v>
      </c>
      <c r="K357" t="s">
        <v>13806</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13807</v>
      </c>
      <c r="G358" s="88">
        <v>1</v>
      </c>
      <c r="H358" s="88" t="s">
        <v>8278</v>
      </c>
      <c r="I358">
        <v>1</v>
      </c>
      <c r="J358" t="s">
        <v>13801</v>
      </c>
      <c r="K358" t="s">
        <v>13808</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13810</v>
      </c>
      <c r="G359" s="88">
        <v>1</v>
      </c>
      <c r="H359" s="88" t="s">
        <v>8278</v>
      </c>
      <c r="I359">
        <v>1</v>
      </c>
      <c r="J359" t="s">
        <v>13801</v>
      </c>
      <c r="K359" t="s">
        <v>13811</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13813</v>
      </c>
      <c r="G360" s="88">
        <v>2</v>
      </c>
      <c r="H360" s="88" t="s">
        <v>13770</v>
      </c>
      <c r="I360">
        <v>3</v>
      </c>
      <c r="J360" t="s">
        <v>13814</v>
      </c>
      <c r="K360" t="s">
        <v>13771</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13813</v>
      </c>
      <c r="G361" s="88">
        <v>2</v>
      </c>
      <c r="H361" s="88" t="s">
        <v>13770</v>
      </c>
      <c r="I361">
        <v>3</v>
      </c>
      <c r="J361" t="s">
        <v>13814</v>
      </c>
      <c r="K361" t="s">
        <v>13815</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13813</v>
      </c>
      <c r="G362" s="88">
        <v>2</v>
      </c>
      <c r="H362" s="88" t="s">
        <v>13770</v>
      </c>
      <c r="I362">
        <v>3</v>
      </c>
      <c r="J362" t="s">
        <v>13814</v>
      </c>
      <c r="K362" t="s">
        <v>13816</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13800</v>
      </c>
      <c r="G363" s="88">
        <v>1</v>
      </c>
      <c r="H363" s="88" t="s">
        <v>8278</v>
      </c>
      <c r="I363">
        <v>1</v>
      </c>
      <c r="J363" t="s">
        <v>13801</v>
      </c>
      <c r="K363" t="s">
        <v>13802</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13804</v>
      </c>
      <c r="G364" s="88">
        <v>2</v>
      </c>
      <c r="H364" s="88" t="s">
        <v>13770</v>
      </c>
      <c r="I364">
        <v>1</v>
      </c>
      <c r="J364" t="s">
        <v>13801</v>
      </c>
      <c r="K364" t="s">
        <v>13805</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13807</v>
      </c>
      <c r="G365" s="88">
        <v>1</v>
      </c>
      <c r="H365" s="88" t="s">
        <v>8278</v>
      </c>
      <c r="I365">
        <v>1</v>
      </c>
      <c r="J365" t="s">
        <v>13801</v>
      </c>
      <c r="K365" t="s">
        <v>13808</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13810</v>
      </c>
      <c r="G366" s="88">
        <v>1</v>
      </c>
      <c r="H366" s="88" t="s">
        <v>8278</v>
      </c>
      <c r="I366">
        <v>1</v>
      </c>
      <c r="J366" t="s">
        <v>13801</v>
      </c>
      <c r="K366" t="s">
        <v>13811</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13813</v>
      </c>
      <c r="G367" s="88">
        <v>2</v>
      </c>
      <c r="H367" s="88" t="s">
        <v>13770</v>
      </c>
      <c r="I367">
        <v>3</v>
      </c>
      <c r="J367" t="s">
        <v>13814</v>
      </c>
      <c r="K367" t="s">
        <v>13771</v>
      </c>
      <c r="L367">
        <v>270107</v>
      </c>
      <c r="M367" t="s">
        <v>13588</v>
      </c>
      <c r="N367">
        <v>270107005</v>
      </c>
      <c r="O367" t="s">
        <v>13608</v>
      </c>
      <c r="P367">
        <v>0</v>
      </c>
      <c r="Q367">
        <v>761.9140625</v>
      </c>
      <c r="R367">
        <v>0</v>
      </c>
    </row>
    <row r="368" spans="1:18" x14ac:dyDescent="0.25">
      <c r="A368">
        <v>5</v>
      </c>
      <c r="B368">
        <v>5506</v>
      </c>
      <c r="C368" t="s">
        <v>798</v>
      </c>
      <c r="D368" t="s">
        <v>1241</v>
      </c>
      <c r="E368">
        <v>7</v>
      </c>
      <c r="F368" t="s">
        <v>13813</v>
      </c>
      <c r="G368" s="88">
        <v>2</v>
      </c>
      <c r="H368" s="88" t="s">
        <v>13770</v>
      </c>
      <c r="I368">
        <v>3</v>
      </c>
      <c r="J368" t="s">
        <v>13814</v>
      </c>
      <c r="K368" t="s">
        <v>13815</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13800</v>
      </c>
      <c r="G369" s="88">
        <v>1</v>
      </c>
      <c r="H369" s="88" t="s">
        <v>8278</v>
      </c>
      <c r="I369">
        <v>1</v>
      </c>
      <c r="J369" t="s">
        <v>13801</v>
      </c>
      <c r="K369" t="s">
        <v>13802</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13800</v>
      </c>
      <c r="G370" s="88">
        <v>1</v>
      </c>
      <c r="H370" s="88" t="s">
        <v>8278</v>
      </c>
      <c r="I370">
        <v>1</v>
      </c>
      <c r="J370" t="s">
        <v>13801</v>
      </c>
      <c r="K370" t="s">
        <v>13803</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13804</v>
      </c>
      <c r="G371" s="88">
        <v>2</v>
      </c>
      <c r="H371" s="88" t="s">
        <v>13770</v>
      </c>
      <c r="I371">
        <v>1</v>
      </c>
      <c r="J371" t="s">
        <v>13801</v>
      </c>
      <c r="K371" t="s">
        <v>13805</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13804</v>
      </c>
      <c r="G372" s="88">
        <v>2</v>
      </c>
      <c r="H372" s="88" t="s">
        <v>13770</v>
      </c>
      <c r="I372">
        <v>1</v>
      </c>
      <c r="J372" t="s">
        <v>13801</v>
      </c>
      <c r="K372" t="s">
        <v>13806</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13807</v>
      </c>
      <c r="G373" s="88">
        <v>1</v>
      </c>
      <c r="H373" s="88" t="s">
        <v>8278</v>
      </c>
      <c r="I373">
        <v>1</v>
      </c>
      <c r="J373" t="s">
        <v>13801</v>
      </c>
      <c r="K373" t="s">
        <v>13808</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13807</v>
      </c>
      <c r="G374" s="88">
        <v>1</v>
      </c>
      <c r="H374" s="88" t="s">
        <v>8278</v>
      </c>
      <c r="I374">
        <v>1</v>
      </c>
      <c r="J374" t="s">
        <v>13801</v>
      </c>
      <c r="K374" t="s">
        <v>13809</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13810</v>
      </c>
      <c r="G375" s="88">
        <v>1</v>
      </c>
      <c r="H375" s="88" t="s">
        <v>8278</v>
      </c>
      <c r="I375">
        <v>1</v>
      </c>
      <c r="J375" t="s">
        <v>13801</v>
      </c>
      <c r="K375" t="s">
        <v>13811</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13810</v>
      </c>
      <c r="G376" s="88">
        <v>1</v>
      </c>
      <c r="H376" s="88" t="s">
        <v>8278</v>
      </c>
      <c r="I376">
        <v>1</v>
      </c>
      <c r="J376" t="s">
        <v>13801</v>
      </c>
      <c r="K376" t="s">
        <v>13812</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13813</v>
      </c>
      <c r="G377" s="88">
        <v>2</v>
      </c>
      <c r="H377" s="88" t="s">
        <v>13770</v>
      </c>
      <c r="I377">
        <v>3</v>
      </c>
      <c r="J377" t="s">
        <v>13814</v>
      </c>
      <c r="K377" t="s">
        <v>13771</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13813</v>
      </c>
      <c r="G378" s="88">
        <v>2</v>
      </c>
      <c r="H378" s="88" t="s">
        <v>13770</v>
      </c>
      <c r="I378">
        <v>3</v>
      </c>
      <c r="J378" t="s">
        <v>13814</v>
      </c>
      <c r="K378" t="s">
        <v>13815</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13813</v>
      </c>
      <c r="G379" s="88">
        <v>2</v>
      </c>
      <c r="H379" s="88" t="s">
        <v>13770</v>
      </c>
      <c r="I379">
        <v>3</v>
      </c>
      <c r="J379" t="s">
        <v>13814</v>
      </c>
      <c r="K379" t="s">
        <v>13816</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13800</v>
      </c>
      <c r="G380" s="88">
        <v>1</v>
      </c>
      <c r="H380" s="88" t="s">
        <v>8278</v>
      </c>
      <c r="I380">
        <v>1</v>
      </c>
      <c r="J380" t="s">
        <v>13801</v>
      </c>
      <c r="K380" t="s">
        <v>13802</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13804</v>
      </c>
      <c r="G381" s="88">
        <v>2</v>
      </c>
      <c r="H381" s="88" t="s">
        <v>13770</v>
      </c>
      <c r="I381">
        <v>1</v>
      </c>
      <c r="J381" t="s">
        <v>13801</v>
      </c>
      <c r="K381" t="s">
        <v>13805</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13804</v>
      </c>
      <c r="G382" s="88">
        <v>2</v>
      </c>
      <c r="H382" s="88" t="s">
        <v>13770</v>
      </c>
      <c r="I382">
        <v>1</v>
      </c>
      <c r="J382" t="s">
        <v>13801</v>
      </c>
      <c r="K382" t="s">
        <v>13806</v>
      </c>
      <c r="L382">
        <v>270107</v>
      </c>
      <c r="M382" t="s">
        <v>13588</v>
      </c>
      <c r="N382">
        <v>270107006</v>
      </c>
      <c r="O382" t="s">
        <v>13613</v>
      </c>
      <c r="P382">
        <v>0</v>
      </c>
      <c r="Q382">
        <v>761.9140625</v>
      </c>
      <c r="R382">
        <v>0</v>
      </c>
    </row>
    <row r="383" spans="1:18" x14ac:dyDescent="0.25">
      <c r="A383">
        <v>5</v>
      </c>
      <c r="B383">
        <v>5602</v>
      </c>
      <c r="C383" t="s">
        <v>798</v>
      </c>
      <c r="D383" t="s">
        <v>1247</v>
      </c>
      <c r="E383">
        <v>3</v>
      </c>
      <c r="F383" t="s">
        <v>13807</v>
      </c>
      <c r="G383" s="88">
        <v>1</v>
      </c>
      <c r="H383" s="88" t="s">
        <v>8278</v>
      </c>
      <c r="I383">
        <v>1</v>
      </c>
      <c r="J383" t="s">
        <v>13801</v>
      </c>
      <c r="K383" t="s">
        <v>13808</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13810</v>
      </c>
      <c r="G384" s="88">
        <v>1</v>
      </c>
      <c r="H384" s="88" t="s">
        <v>8278</v>
      </c>
      <c r="I384">
        <v>1</v>
      </c>
      <c r="J384" t="s">
        <v>13801</v>
      </c>
      <c r="K384" t="s">
        <v>13811</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13813</v>
      </c>
      <c r="G385" s="88">
        <v>2</v>
      </c>
      <c r="H385" s="88" t="s">
        <v>13770</v>
      </c>
      <c r="I385">
        <v>3</v>
      </c>
      <c r="J385" t="s">
        <v>13814</v>
      </c>
      <c r="K385" t="s">
        <v>13771</v>
      </c>
      <c r="L385">
        <v>270107</v>
      </c>
      <c r="M385" t="s">
        <v>13588</v>
      </c>
      <c r="N385">
        <v>270107005</v>
      </c>
      <c r="O385" t="s">
        <v>13608</v>
      </c>
      <c r="P385">
        <v>0</v>
      </c>
      <c r="Q385">
        <v>1523.828125</v>
      </c>
      <c r="R385">
        <v>0</v>
      </c>
    </row>
    <row r="386" spans="1:18" x14ac:dyDescent="0.25">
      <c r="A386">
        <v>5</v>
      </c>
      <c r="B386">
        <v>5602</v>
      </c>
      <c r="C386" t="s">
        <v>798</v>
      </c>
      <c r="D386" t="s">
        <v>1247</v>
      </c>
      <c r="E386">
        <v>7</v>
      </c>
      <c r="F386" t="s">
        <v>13813</v>
      </c>
      <c r="G386" s="88">
        <v>2</v>
      </c>
      <c r="H386" s="88" t="s">
        <v>13770</v>
      </c>
      <c r="I386">
        <v>3</v>
      </c>
      <c r="J386" t="s">
        <v>13814</v>
      </c>
      <c r="K386" t="s">
        <v>13815</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13813</v>
      </c>
      <c r="G387" s="88">
        <v>2</v>
      </c>
      <c r="H387" s="88" t="s">
        <v>13770</v>
      </c>
      <c r="I387">
        <v>3</v>
      </c>
      <c r="J387" t="s">
        <v>13814</v>
      </c>
      <c r="K387" t="s">
        <v>13816</v>
      </c>
      <c r="L387">
        <v>270107</v>
      </c>
      <c r="M387" t="s">
        <v>13588</v>
      </c>
      <c r="N387">
        <v>270107005</v>
      </c>
      <c r="O387" t="s">
        <v>13608</v>
      </c>
      <c r="P387">
        <v>0</v>
      </c>
      <c r="Q387">
        <v>761.9140625</v>
      </c>
      <c r="R387">
        <v>0</v>
      </c>
    </row>
    <row r="388" spans="1:18" x14ac:dyDescent="0.25">
      <c r="A388">
        <v>5</v>
      </c>
      <c r="B388">
        <v>5603</v>
      </c>
      <c r="C388" t="s">
        <v>798</v>
      </c>
      <c r="D388" t="s">
        <v>1250</v>
      </c>
      <c r="E388">
        <v>1</v>
      </c>
      <c r="F388" t="s">
        <v>13800</v>
      </c>
      <c r="G388" s="88">
        <v>1</v>
      </c>
      <c r="H388" s="88" t="s">
        <v>8278</v>
      </c>
      <c r="I388">
        <v>1</v>
      </c>
      <c r="J388" t="s">
        <v>13801</v>
      </c>
      <c r="K388" t="s">
        <v>13802</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13804</v>
      </c>
      <c r="G389" s="88">
        <v>2</v>
      </c>
      <c r="H389" s="88" t="s">
        <v>13770</v>
      </c>
      <c r="I389">
        <v>1</v>
      </c>
      <c r="J389" t="s">
        <v>13801</v>
      </c>
      <c r="K389" t="s">
        <v>13805</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13807</v>
      </c>
      <c r="G390" s="88">
        <v>1</v>
      </c>
      <c r="H390" s="88" t="s">
        <v>8278</v>
      </c>
      <c r="I390">
        <v>1</v>
      </c>
      <c r="J390" t="s">
        <v>13801</v>
      </c>
      <c r="K390" t="s">
        <v>13808</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13810</v>
      </c>
      <c r="G391" s="88">
        <v>1</v>
      </c>
      <c r="H391" s="88" t="s">
        <v>8278</v>
      </c>
      <c r="I391">
        <v>1</v>
      </c>
      <c r="J391" t="s">
        <v>13801</v>
      </c>
      <c r="K391" t="s">
        <v>13811</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13813</v>
      </c>
      <c r="G392" s="88">
        <v>2</v>
      </c>
      <c r="H392" s="88" t="s">
        <v>13770</v>
      </c>
      <c r="I392">
        <v>3</v>
      </c>
      <c r="J392" t="s">
        <v>13814</v>
      </c>
      <c r="K392" t="s">
        <v>13771</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13813</v>
      </c>
      <c r="G393" s="88">
        <v>2</v>
      </c>
      <c r="H393" s="88" t="s">
        <v>13770</v>
      </c>
      <c r="I393">
        <v>3</v>
      </c>
      <c r="J393" t="s">
        <v>13814</v>
      </c>
      <c r="K393" t="s">
        <v>13815</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13813</v>
      </c>
      <c r="G394" s="88">
        <v>2</v>
      </c>
      <c r="H394" s="88" t="s">
        <v>13770</v>
      </c>
      <c r="I394">
        <v>3</v>
      </c>
      <c r="J394" t="s">
        <v>13814</v>
      </c>
      <c r="K394" t="s">
        <v>13816</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13800</v>
      </c>
      <c r="G395" s="88">
        <v>1</v>
      </c>
      <c r="H395" s="88" t="s">
        <v>8278</v>
      </c>
      <c r="I395">
        <v>1</v>
      </c>
      <c r="J395" t="s">
        <v>13801</v>
      </c>
      <c r="K395" t="s">
        <v>13802</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13804</v>
      </c>
      <c r="G396" s="88">
        <v>2</v>
      </c>
      <c r="H396" s="88" t="s">
        <v>13770</v>
      </c>
      <c r="I396">
        <v>1</v>
      </c>
      <c r="J396" t="s">
        <v>13801</v>
      </c>
      <c r="K396" t="s">
        <v>13805</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13807</v>
      </c>
      <c r="G397" s="88">
        <v>1</v>
      </c>
      <c r="H397" s="88" t="s">
        <v>8278</v>
      </c>
      <c r="I397">
        <v>1</v>
      </c>
      <c r="J397" t="s">
        <v>13801</v>
      </c>
      <c r="K397" t="s">
        <v>13808</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13810</v>
      </c>
      <c r="G398" s="88">
        <v>1</v>
      </c>
      <c r="H398" s="88" t="s">
        <v>8278</v>
      </c>
      <c r="I398">
        <v>1</v>
      </c>
      <c r="J398" t="s">
        <v>13801</v>
      </c>
      <c r="K398" t="s">
        <v>13811</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13813</v>
      </c>
      <c r="G399" s="88">
        <v>2</v>
      </c>
      <c r="H399" s="88" t="s">
        <v>13770</v>
      </c>
      <c r="I399">
        <v>3</v>
      </c>
      <c r="J399" t="s">
        <v>13814</v>
      </c>
      <c r="K399" t="s">
        <v>13771</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13800</v>
      </c>
      <c r="G400" s="88">
        <v>1</v>
      </c>
      <c r="H400" s="88" t="s">
        <v>8278</v>
      </c>
      <c r="I400">
        <v>1</v>
      </c>
      <c r="J400" t="s">
        <v>13801</v>
      </c>
      <c r="K400" t="s">
        <v>13802</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13804</v>
      </c>
      <c r="G401" s="88">
        <v>2</v>
      </c>
      <c r="H401" s="88" t="s">
        <v>13770</v>
      </c>
      <c r="I401">
        <v>1</v>
      </c>
      <c r="J401" t="s">
        <v>13801</v>
      </c>
      <c r="K401" t="s">
        <v>13805</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13807</v>
      </c>
      <c r="G402" s="88">
        <v>1</v>
      </c>
      <c r="H402" s="88" t="s">
        <v>8278</v>
      </c>
      <c r="I402">
        <v>1</v>
      </c>
      <c r="J402" t="s">
        <v>13801</v>
      </c>
      <c r="K402" t="s">
        <v>13808</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13810</v>
      </c>
      <c r="G403" s="88">
        <v>1</v>
      </c>
      <c r="H403" s="88" t="s">
        <v>8278</v>
      </c>
      <c r="I403">
        <v>1</v>
      </c>
      <c r="J403" t="s">
        <v>13801</v>
      </c>
      <c r="K403" t="s">
        <v>13811</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13813</v>
      </c>
      <c r="G404" s="88">
        <v>2</v>
      </c>
      <c r="H404" s="88" t="s">
        <v>13770</v>
      </c>
      <c r="I404">
        <v>3</v>
      </c>
      <c r="J404" t="s">
        <v>13814</v>
      </c>
      <c r="K404" t="s">
        <v>13771</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13813</v>
      </c>
      <c r="G405" s="88">
        <v>2</v>
      </c>
      <c r="H405" s="88" t="s">
        <v>13770</v>
      </c>
      <c r="I405">
        <v>3</v>
      </c>
      <c r="J405" t="s">
        <v>13814</v>
      </c>
      <c r="K405" t="s">
        <v>13815</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13813</v>
      </c>
      <c r="G406" s="88">
        <v>2</v>
      </c>
      <c r="H406" s="88" t="s">
        <v>13770</v>
      </c>
      <c r="I406">
        <v>3</v>
      </c>
      <c r="J406" t="s">
        <v>13814</v>
      </c>
      <c r="K406" t="s">
        <v>13816</v>
      </c>
      <c r="L406">
        <v>270107</v>
      </c>
      <c r="M406" t="s">
        <v>13588</v>
      </c>
      <c r="N406">
        <v>270107005</v>
      </c>
      <c r="O406" t="s">
        <v>13608</v>
      </c>
      <c r="P406">
        <v>0</v>
      </c>
      <c r="Q406">
        <v>1176.42</v>
      </c>
      <c r="R406">
        <v>0</v>
      </c>
    </row>
    <row r="407" spans="1:18" x14ac:dyDescent="0.25">
      <c r="A407">
        <v>5</v>
      </c>
      <c r="B407">
        <v>5606</v>
      </c>
      <c r="C407" t="s">
        <v>798</v>
      </c>
      <c r="D407" t="s">
        <v>1259</v>
      </c>
      <c r="E407">
        <v>1</v>
      </c>
      <c r="F407" t="s">
        <v>13800</v>
      </c>
      <c r="G407" s="88">
        <v>1</v>
      </c>
      <c r="H407" s="88" t="s">
        <v>8278</v>
      </c>
      <c r="I407">
        <v>1</v>
      </c>
      <c r="J407" t="s">
        <v>13801</v>
      </c>
      <c r="K407" t="s">
        <v>13802</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13804</v>
      </c>
      <c r="G408" s="88">
        <v>2</v>
      </c>
      <c r="H408" s="88" t="s">
        <v>13770</v>
      </c>
      <c r="I408">
        <v>1</v>
      </c>
      <c r="J408" t="s">
        <v>13801</v>
      </c>
      <c r="K408" t="s">
        <v>13805</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13807</v>
      </c>
      <c r="G409" s="88">
        <v>1</v>
      </c>
      <c r="H409" s="88" t="s">
        <v>8278</v>
      </c>
      <c r="I409">
        <v>1</v>
      </c>
      <c r="J409" t="s">
        <v>13801</v>
      </c>
      <c r="K409" t="s">
        <v>13808</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13810</v>
      </c>
      <c r="G410" s="88">
        <v>1</v>
      </c>
      <c r="H410" s="88" t="s">
        <v>8278</v>
      </c>
      <c r="I410">
        <v>1</v>
      </c>
      <c r="J410" t="s">
        <v>13801</v>
      </c>
      <c r="K410" t="s">
        <v>13811</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13813</v>
      </c>
      <c r="G411" s="88">
        <v>2</v>
      </c>
      <c r="H411" s="88" t="s">
        <v>13770</v>
      </c>
      <c r="I411">
        <v>3</v>
      </c>
      <c r="J411" t="s">
        <v>13814</v>
      </c>
      <c r="K411" t="s">
        <v>13815</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13800</v>
      </c>
      <c r="G412" s="88">
        <v>1</v>
      </c>
      <c r="H412" s="88" t="s">
        <v>8278</v>
      </c>
      <c r="I412">
        <v>1</v>
      </c>
      <c r="J412" t="s">
        <v>13801</v>
      </c>
      <c r="K412" t="s">
        <v>13802</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13800</v>
      </c>
      <c r="G413" s="88">
        <v>1</v>
      </c>
      <c r="H413" s="88" t="s">
        <v>8278</v>
      </c>
      <c r="I413">
        <v>1</v>
      </c>
      <c r="J413" t="s">
        <v>13801</v>
      </c>
      <c r="K413" t="s">
        <v>13803</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13804</v>
      </c>
      <c r="G414" s="88">
        <v>2</v>
      </c>
      <c r="H414" s="88" t="s">
        <v>13770</v>
      </c>
      <c r="I414">
        <v>1</v>
      </c>
      <c r="J414" t="s">
        <v>13801</v>
      </c>
      <c r="K414" t="s">
        <v>13805</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13804</v>
      </c>
      <c r="G415" s="88">
        <v>2</v>
      </c>
      <c r="H415" s="88" t="s">
        <v>13770</v>
      </c>
      <c r="I415">
        <v>1</v>
      </c>
      <c r="J415" t="s">
        <v>13801</v>
      </c>
      <c r="K415" t="s">
        <v>13806</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13807</v>
      </c>
      <c r="G416" s="88">
        <v>1</v>
      </c>
      <c r="H416" s="88" t="s">
        <v>8278</v>
      </c>
      <c r="I416">
        <v>1</v>
      </c>
      <c r="J416" t="s">
        <v>13801</v>
      </c>
      <c r="K416" t="s">
        <v>13808</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13807</v>
      </c>
      <c r="G417" s="88">
        <v>1</v>
      </c>
      <c r="H417" s="88" t="s">
        <v>8278</v>
      </c>
      <c r="I417">
        <v>1</v>
      </c>
      <c r="J417" t="s">
        <v>13801</v>
      </c>
      <c r="K417" t="s">
        <v>13809</v>
      </c>
      <c r="L417">
        <v>270107</v>
      </c>
      <c r="M417" t="s">
        <v>13588</v>
      </c>
      <c r="N417">
        <v>270107006</v>
      </c>
      <c r="O417" t="s">
        <v>13613</v>
      </c>
      <c r="P417">
        <v>1322</v>
      </c>
      <c r="Q417">
        <v>0</v>
      </c>
      <c r="R417">
        <v>0</v>
      </c>
    </row>
    <row r="418" spans="1:18" x14ac:dyDescent="0.25">
      <c r="A418">
        <v>5</v>
      </c>
      <c r="B418">
        <v>5701</v>
      </c>
      <c r="C418" t="s">
        <v>798</v>
      </c>
      <c r="D418" t="s">
        <v>1262</v>
      </c>
      <c r="E418">
        <v>4</v>
      </c>
      <c r="F418" t="s">
        <v>13810</v>
      </c>
      <c r="G418" s="88">
        <v>1</v>
      </c>
      <c r="H418" s="88" t="s">
        <v>8278</v>
      </c>
      <c r="I418">
        <v>1</v>
      </c>
      <c r="J418" t="s">
        <v>13801</v>
      </c>
      <c r="K418" t="s">
        <v>13811</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13810</v>
      </c>
      <c r="G419" s="88">
        <v>1</v>
      </c>
      <c r="H419" s="88" t="s">
        <v>8278</v>
      </c>
      <c r="I419">
        <v>1</v>
      </c>
      <c r="J419" t="s">
        <v>13801</v>
      </c>
      <c r="K419" t="s">
        <v>13812</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13813</v>
      </c>
      <c r="G420" s="88">
        <v>2</v>
      </c>
      <c r="H420" s="88" t="s">
        <v>13770</v>
      </c>
      <c r="I420">
        <v>3</v>
      </c>
      <c r="J420" t="s">
        <v>13814</v>
      </c>
      <c r="K420" t="s">
        <v>13771</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13813</v>
      </c>
      <c r="G421" s="88">
        <v>2</v>
      </c>
      <c r="H421" s="88" t="s">
        <v>13770</v>
      </c>
      <c r="I421">
        <v>3</v>
      </c>
      <c r="J421" t="s">
        <v>13814</v>
      </c>
      <c r="K421" t="s">
        <v>13815</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13813</v>
      </c>
      <c r="G422" s="88">
        <v>2</v>
      </c>
      <c r="H422" s="88" t="s">
        <v>13770</v>
      </c>
      <c r="I422">
        <v>3</v>
      </c>
      <c r="J422" t="s">
        <v>13814</v>
      </c>
      <c r="K422" t="s">
        <v>13816</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13800</v>
      </c>
      <c r="G423" s="88">
        <v>1</v>
      </c>
      <c r="H423" s="88" t="s">
        <v>8278</v>
      </c>
      <c r="I423">
        <v>1</v>
      </c>
      <c r="J423" t="s">
        <v>13801</v>
      </c>
      <c r="K423" t="s">
        <v>13802</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13800</v>
      </c>
      <c r="G424" s="88">
        <v>1</v>
      </c>
      <c r="H424" s="88" t="s">
        <v>8278</v>
      </c>
      <c r="I424">
        <v>1</v>
      </c>
      <c r="J424" t="s">
        <v>13801</v>
      </c>
      <c r="K424" t="s">
        <v>13803</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13804</v>
      </c>
      <c r="G425" s="88">
        <v>2</v>
      </c>
      <c r="H425" s="88" t="s">
        <v>13770</v>
      </c>
      <c r="I425">
        <v>1</v>
      </c>
      <c r="J425" t="s">
        <v>13801</v>
      </c>
      <c r="K425" t="s">
        <v>13771</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13804</v>
      </c>
      <c r="G426" s="88">
        <v>2</v>
      </c>
      <c r="H426" s="88" t="s">
        <v>13770</v>
      </c>
      <c r="I426">
        <v>1</v>
      </c>
      <c r="J426" t="s">
        <v>13801</v>
      </c>
      <c r="K426" t="s">
        <v>13805</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13804</v>
      </c>
      <c r="G427" s="88">
        <v>2</v>
      </c>
      <c r="H427" s="88" t="s">
        <v>13770</v>
      </c>
      <c r="I427">
        <v>1</v>
      </c>
      <c r="J427" t="s">
        <v>13801</v>
      </c>
      <c r="K427" t="s">
        <v>13806</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13807</v>
      </c>
      <c r="G428" s="88">
        <v>1</v>
      </c>
      <c r="H428" s="88" t="s">
        <v>8278</v>
      </c>
      <c r="I428">
        <v>1</v>
      </c>
      <c r="J428" t="s">
        <v>13801</v>
      </c>
      <c r="K428" t="s">
        <v>13808</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13807</v>
      </c>
      <c r="G429" s="88">
        <v>1</v>
      </c>
      <c r="H429" s="88" t="s">
        <v>8278</v>
      </c>
      <c r="I429">
        <v>1</v>
      </c>
      <c r="J429" t="s">
        <v>13801</v>
      </c>
      <c r="K429" t="s">
        <v>13809</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13810</v>
      </c>
      <c r="G430" s="88">
        <v>1</v>
      </c>
      <c r="H430" s="88" t="s">
        <v>8278</v>
      </c>
      <c r="I430">
        <v>1</v>
      </c>
      <c r="J430" t="s">
        <v>13801</v>
      </c>
      <c r="K430" t="s">
        <v>13811</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13813</v>
      </c>
      <c r="G431" s="88">
        <v>2</v>
      </c>
      <c r="H431" s="88" t="s">
        <v>13770</v>
      </c>
      <c r="I431">
        <v>3</v>
      </c>
      <c r="J431" t="s">
        <v>13814</v>
      </c>
      <c r="K431" t="s">
        <v>13771</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13813</v>
      </c>
      <c r="G432" s="88">
        <v>2</v>
      </c>
      <c r="H432" s="88" t="s">
        <v>13770</v>
      </c>
      <c r="I432">
        <v>3</v>
      </c>
      <c r="J432" t="s">
        <v>13814</v>
      </c>
      <c r="K432" t="s">
        <v>13815</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13813</v>
      </c>
      <c r="G433" s="88">
        <v>2</v>
      </c>
      <c r="H433" s="88" t="s">
        <v>13770</v>
      </c>
      <c r="I433">
        <v>3</v>
      </c>
      <c r="J433" t="s">
        <v>13814</v>
      </c>
      <c r="K433" t="s">
        <v>13816</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13800</v>
      </c>
      <c r="G434" s="88">
        <v>1</v>
      </c>
      <c r="H434" s="88" t="s">
        <v>8278</v>
      </c>
      <c r="I434">
        <v>1</v>
      </c>
      <c r="J434" t="s">
        <v>13801</v>
      </c>
      <c r="K434" t="s">
        <v>13802</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13804</v>
      </c>
      <c r="G435" s="88">
        <v>2</v>
      </c>
      <c r="H435" s="88" t="s">
        <v>13770</v>
      </c>
      <c r="I435">
        <v>1</v>
      </c>
      <c r="J435" t="s">
        <v>13801</v>
      </c>
      <c r="K435" t="s">
        <v>13805</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13804</v>
      </c>
      <c r="G436" s="88">
        <v>2</v>
      </c>
      <c r="H436" s="88" t="s">
        <v>13770</v>
      </c>
      <c r="I436">
        <v>1</v>
      </c>
      <c r="J436" t="s">
        <v>13801</v>
      </c>
      <c r="K436" t="s">
        <v>13806</v>
      </c>
      <c r="L436">
        <v>270107</v>
      </c>
      <c r="M436" t="s">
        <v>13588</v>
      </c>
      <c r="N436">
        <v>270107006</v>
      </c>
      <c r="O436" t="s">
        <v>13613</v>
      </c>
      <c r="P436">
        <v>0</v>
      </c>
      <c r="Q436">
        <v>761.9140625</v>
      </c>
      <c r="R436">
        <v>0</v>
      </c>
    </row>
    <row r="437" spans="1:18" x14ac:dyDescent="0.25">
      <c r="A437">
        <v>5</v>
      </c>
      <c r="B437">
        <v>5706</v>
      </c>
      <c r="C437" t="s">
        <v>798</v>
      </c>
      <c r="D437" t="s">
        <v>1277</v>
      </c>
      <c r="E437">
        <v>3</v>
      </c>
      <c r="F437" t="s">
        <v>13807</v>
      </c>
      <c r="G437" s="88">
        <v>1</v>
      </c>
      <c r="H437" s="88" t="s">
        <v>8278</v>
      </c>
      <c r="I437">
        <v>1</v>
      </c>
      <c r="J437" t="s">
        <v>13801</v>
      </c>
      <c r="K437" t="s">
        <v>13808</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13810</v>
      </c>
      <c r="G438" s="88">
        <v>1</v>
      </c>
      <c r="H438" s="88" t="s">
        <v>8278</v>
      </c>
      <c r="I438">
        <v>1</v>
      </c>
      <c r="J438" t="s">
        <v>13801</v>
      </c>
      <c r="K438" t="s">
        <v>13811</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13813</v>
      </c>
      <c r="G439" s="88">
        <v>2</v>
      </c>
      <c r="H439" s="88" t="s">
        <v>13770</v>
      </c>
      <c r="I439">
        <v>3</v>
      </c>
      <c r="J439" t="s">
        <v>13814</v>
      </c>
      <c r="K439" t="s">
        <v>13771</v>
      </c>
      <c r="L439">
        <v>270107</v>
      </c>
      <c r="M439" t="s">
        <v>13588</v>
      </c>
      <c r="N439">
        <v>270107005</v>
      </c>
      <c r="O439" t="s">
        <v>13608</v>
      </c>
      <c r="P439">
        <v>0</v>
      </c>
      <c r="Q439">
        <v>1523.828125</v>
      </c>
      <c r="R439">
        <v>0</v>
      </c>
    </row>
    <row r="440" spans="1:18" x14ac:dyDescent="0.25">
      <c r="A440">
        <v>5</v>
      </c>
      <c r="B440">
        <v>5706</v>
      </c>
      <c r="C440" t="s">
        <v>798</v>
      </c>
      <c r="D440" t="s">
        <v>1277</v>
      </c>
      <c r="E440">
        <v>7</v>
      </c>
      <c r="F440" t="s">
        <v>13813</v>
      </c>
      <c r="G440" s="88">
        <v>2</v>
      </c>
      <c r="H440" s="88" t="s">
        <v>13770</v>
      </c>
      <c r="I440">
        <v>3</v>
      </c>
      <c r="J440" t="s">
        <v>13814</v>
      </c>
      <c r="K440" t="s">
        <v>13815</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13800</v>
      </c>
      <c r="G441" s="88">
        <v>1</v>
      </c>
      <c r="H441" s="88" t="s">
        <v>8278</v>
      </c>
      <c r="I441">
        <v>1</v>
      </c>
      <c r="J441" t="s">
        <v>13801</v>
      </c>
      <c r="K441" t="s">
        <v>13802</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13800</v>
      </c>
      <c r="G442" s="88">
        <v>1</v>
      </c>
      <c r="H442" s="88" t="s">
        <v>8278</v>
      </c>
      <c r="I442">
        <v>1</v>
      </c>
      <c r="J442" t="s">
        <v>13801</v>
      </c>
      <c r="K442" t="s">
        <v>13803</v>
      </c>
      <c r="L442">
        <v>270107</v>
      </c>
      <c r="M442" t="s">
        <v>13588</v>
      </c>
      <c r="N442">
        <v>270107006</v>
      </c>
      <c r="O442" t="s">
        <v>13613</v>
      </c>
      <c r="P442">
        <v>4314</v>
      </c>
      <c r="Q442">
        <v>0</v>
      </c>
      <c r="R442">
        <v>0</v>
      </c>
    </row>
    <row r="443" spans="1:18" x14ac:dyDescent="0.25">
      <c r="A443">
        <v>5</v>
      </c>
      <c r="B443">
        <v>5801</v>
      </c>
      <c r="C443" t="s">
        <v>798</v>
      </c>
      <c r="D443" t="s">
        <v>1280</v>
      </c>
      <c r="E443">
        <v>2</v>
      </c>
      <c r="F443" t="s">
        <v>13804</v>
      </c>
      <c r="G443" s="88">
        <v>2</v>
      </c>
      <c r="H443" s="88" t="s">
        <v>13770</v>
      </c>
      <c r="I443">
        <v>1</v>
      </c>
      <c r="J443" t="s">
        <v>13801</v>
      </c>
      <c r="K443" t="s">
        <v>13805</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13804</v>
      </c>
      <c r="G444" s="88">
        <v>2</v>
      </c>
      <c r="H444" s="88" t="s">
        <v>13770</v>
      </c>
      <c r="I444">
        <v>1</v>
      </c>
      <c r="J444" t="s">
        <v>13801</v>
      </c>
      <c r="K444" t="s">
        <v>13806</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13807</v>
      </c>
      <c r="G445" s="88">
        <v>1</v>
      </c>
      <c r="H445" s="88" t="s">
        <v>8278</v>
      </c>
      <c r="I445">
        <v>1</v>
      </c>
      <c r="J445" t="s">
        <v>13801</v>
      </c>
      <c r="K445" t="s">
        <v>13808</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13807</v>
      </c>
      <c r="G446" s="88">
        <v>1</v>
      </c>
      <c r="H446" s="88" t="s">
        <v>8278</v>
      </c>
      <c r="I446">
        <v>1</v>
      </c>
      <c r="J446" t="s">
        <v>13801</v>
      </c>
      <c r="K446" t="s">
        <v>13809</v>
      </c>
      <c r="L446">
        <v>270107</v>
      </c>
      <c r="M446" t="s">
        <v>13588</v>
      </c>
      <c r="N446">
        <v>270107006</v>
      </c>
      <c r="O446" t="s">
        <v>13613</v>
      </c>
      <c r="P446">
        <v>1907</v>
      </c>
      <c r="Q446">
        <v>0</v>
      </c>
      <c r="R446">
        <v>0</v>
      </c>
    </row>
    <row r="447" spans="1:18" x14ac:dyDescent="0.25">
      <c r="A447">
        <v>5</v>
      </c>
      <c r="B447">
        <v>5801</v>
      </c>
      <c r="C447" t="s">
        <v>798</v>
      </c>
      <c r="D447" t="s">
        <v>1280</v>
      </c>
      <c r="E447">
        <v>4</v>
      </c>
      <c r="F447" t="s">
        <v>13810</v>
      </c>
      <c r="G447" s="88">
        <v>1</v>
      </c>
      <c r="H447" s="88" t="s">
        <v>8278</v>
      </c>
      <c r="I447">
        <v>1</v>
      </c>
      <c r="J447" t="s">
        <v>13801</v>
      </c>
      <c r="K447" t="s">
        <v>13811</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13810</v>
      </c>
      <c r="G448" s="88">
        <v>1</v>
      </c>
      <c r="H448" s="88" t="s">
        <v>8278</v>
      </c>
      <c r="I448">
        <v>1</v>
      </c>
      <c r="J448" t="s">
        <v>13801</v>
      </c>
      <c r="K448" t="s">
        <v>13812</v>
      </c>
      <c r="L448">
        <v>270107</v>
      </c>
      <c r="M448" t="s">
        <v>13588</v>
      </c>
      <c r="N448">
        <v>270107006</v>
      </c>
      <c r="O448" t="s">
        <v>13613</v>
      </c>
      <c r="P448">
        <v>4314</v>
      </c>
      <c r="Q448">
        <v>0</v>
      </c>
      <c r="R448">
        <v>0</v>
      </c>
    </row>
    <row r="449" spans="1:18" x14ac:dyDescent="0.25">
      <c r="A449">
        <v>5</v>
      </c>
      <c r="B449">
        <v>5801</v>
      </c>
      <c r="C449" t="s">
        <v>798</v>
      </c>
      <c r="D449" t="s">
        <v>1280</v>
      </c>
      <c r="E449">
        <v>7</v>
      </c>
      <c r="F449" t="s">
        <v>13813</v>
      </c>
      <c r="G449" s="88">
        <v>2</v>
      </c>
      <c r="H449" s="88" t="s">
        <v>13770</v>
      </c>
      <c r="I449">
        <v>3</v>
      </c>
      <c r="J449" t="s">
        <v>13814</v>
      </c>
      <c r="K449" t="s">
        <v>13771</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13813</v>
      </c>
      <c r="G450" s="88">
        <v>2</v>
      </c>
      <c r="H450" s="88" t="s">
        <v>13770</v>
      </c>
      <c r="I450">
        <v>3</v>
      </c>
      <c r="J450" t="s">
        <v>13814</v>
      </c>
      <c r="K450" t="s">
        <v>13815</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13813</v>
      </c>
      <c r="G451" s="88">
        <v>2</v>
      </c>
      <c r="H451" s="88" t="s">
        <v>13770</v>
      </c>
      <c r="I451">
        <v>3</v>
      </c>
      <c r="J451" t="s">
        <v>13814</v>
      </c>
      <c r="K451" t="s">
        <v>13816</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13800</v>
      </c>
      <c r="G452" s="88">
        <v>1</v>
      </c>
      <c r="H452" s="88" t="s">
        <v>8278</v>
      </c>
      <c r="I452">
        <v>1</v>
      </c>
      <c r="J452" t="s">
        <v>13801</v>
      </c>
      <c r="K452" t="s">
        <v>13802</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13800</v>
      </c>
      <c r="G453" s="88">
        <v>1</v>
      </c>
      <c r="H453" s="88" t="s">
        <v>8278</v>
      </c>
      <c r="I453">
        <v>1</v>
      </c>
      <c r="J453" t="s">
        <v>13801</v>
      </c>
      <c r="K453" t="s">
        <v>13803</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13804</v>
      </c>
      <c r="G454" s="88">
        <v>2</v>
      </c>
      <c r="H454" s="88" t="s">
        <v>13770</v>
      </c>
      <c r="I454">
        <v>1</v>
      </c>
      <c r="J454" t="s">
        <v>13801</v>
      </c>
      <c r="K454" t="s">
        <v>13805</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13804</v>
      </c>
      <c r="G455" s="88">
        <v>2</v>
      </c>
      <c r="H455" s="88" t="s">
        <v>13770</v>
      </c>
      <c r="I455">
        <v>1</v>
      </c>
      <c r="J455" t="s">
        <v>13801</v>
      </c>
      <c r="K455" t="s">
        <v>13806</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13807</v>
      </c>
      <c r="G456" s="88">
        <v>1</v>
      </c>
      <c r="H456" s="88" t="s">
        <v>8278</v>
      </c>
      <c r="I456">
        <v>1</v>
      </c>
      <c r="J456" t="s">
        <v>13801</v>
      </c>
      <c r="K456" t="s">
        <v>13808</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13807</v>
      </c>
      <c r="G457" s="88">
        <v>1</v>
      </c>
      <c r="H457" s="88" t="s">
        <v>8278</v>
      </c>
      <c r="I457">
        <v>1</v>
      </c>
      <c r="J457" t="s">
        <v>13801</v>
      </c>
      <c r="K457" t="s">
        <v>13809</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13810</v>
      </c>
      <c r="G458" s="88">
        <v>1</v>
      </c>
      <c r="H458" s="88" t="s">
        <v>8278</v>
      </c>
      <c r="I458">
        <v>1</v>
      </c>
      <c r="J458" t="s">
        <v>13801</v>
      </c>
      <c r="K458" t="s">
        <v>13811</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13810</v>
      </c>
      <c r="G459" s="88">
        <v>1</v>
      </c>
      <c r="H459" s="88" t="s">
        <v>8278</v>
      </c>
      <c r="I459">
        <v>1</v>
      </c>
      <c r="J459" t="s">
        <v>13801</v>
      </c>
      <c r="K459" t="s">
        <v>13812</v>
      </c>
      <c r="L459">
        <v>270107</v>
      </c>
      <c r="M459" t="s">
        <v>13588</v>
      </c>
      <c r="N459">
        <v>270107006</v>
      </c>
      <c r="O459" t="s">
        <v>13613</v>
      </c>
      <c r="P459">
        <v>638</v>
      </c>
      <c r="Q459">
        <v>0</v>
      </c>
      <c r="R459">
        <v>0</v>
      </c>
    </row>
    <row r="460" spans="1:18" x14ac:dyDescent="0.25">
      <c r="A460">
        <v>5</v>
      </c>
      <c r="B460">
        <v>5802</v>
      </c>
      <c r="C460" t="s">
        <v>798</v>
      </c>
      <c r="D460" t="s">
        <v>1283</v>
      </c>
      <c r="E460">
        <v>7</v>
      </c>
      <c r="F460" t="s">
        <v>13813</v>
      </c>
      <c r="G460" s="88">
        <v>2</v>
      </c>
      <c r="H460" s="88" t="s">
        <v>13770</v>
      </c>
      <c r="I460">
        <v>3</v>
      </c>
      <c r="J460" t="s">
        <v>13814</v>
      </c>
      <c r="K460" t="s">
        <v>13771</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13813</v>
      </c>
      <c r="G461" s="88">
        <v>2</v>
      </c>
      <c r="H461" s="88" t="s">
        <v>13770</v>
      </c>
      <c r="I461">
        <v>3</v>
      </c>
      <c r="J461" t="s">
        <v>13814</v>
      </c>
      <c r="K461" t="s">
        <v>13815</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13813</v>
      </c>
      <c r="G462" s="88">
        <v>2</v>
      </c>
      <c r="H462" s="88" t="s">
        <v>13770</v>
      </c>
      <c r="I462">
        <v>3</v>
      </c>
      <c r="J462" t="s">
        <v>13814</v>
      </c>
      <c r="K462" t="s">
        <v>13816</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13800</v>
      </c>
      <c r="G463" s="88">
        <v>1</v>
      </c>
      <c r="H463" s="88" t="s">
        <v>8278</v>
      </c>
      <c r="I463">
        <v>1</v>
      </c>
      <c r="J463" t="s">
        <v>13801</v>
      </c>
      <c r="K463" t="s">
        <v>13802</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13804</v>
      </c>
      <c r="G464" s="88">
        <v>2</v>
      </c>
      <c r="H464" s="88" t="s">
        <v>13770</v>
      </c>
      <c r="I464">
        <v>1</v>
      </c>
      <c r="J464" t="s">
        <v>13801</v>
      </c>
      <c r="K464" t="s">
        <v>13805</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13807</v>
      </c>
      <c r="G465" s="88">
        <v>1</v>
      </c>
      <c r="H465" s="88" t="s">
        <v>8278</v>
      </c>
      <c r="I465">
        <v>1</v>
      </c>
      <c r="J465" t="s">
        <v>13801</v>
      </c>
      <c r="K465" t="s">
        <v>13808</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13810</v>
      </c>
      <c r="G466" s="88">
        <v>1</v>
      </c>
      <c r="H466" s="88" t="s">
        <v>8278</v>
      </c>
      <c r="I466">
        <v>1</v>
      </c>
      <c r="J466" t="s">
        <v>13801</v>
      </c>
      <c r="K466" t="s">
        <v>13811</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13813</v>
      </c>
      <c r="G467" s="88">
        <v>2</v>
      </c>
      <c r="H467" s="88" t="s">
        <v>13770</v>
      </c>
      <c r="I467">
        <v>3</v>
      </c>
      <c r="J467" t="s">
        <v>13814</v>
      </c>
      <c r="K467" t="s">
        <v>13815</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13800</v>
      </c>
      <c r="G468" s="88">
        <v>1</v>
      </c>
      <c r="H468" s="88" t="s">
        <v>8278</v>
      </c>
      <c r="I468">
        <v>1</v>
      </c>
      <c r="J468" t="s">
        <v>13801</v>
      </c>
      <c r="K468" t="s">
        <v>13802</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13800</v>
      </c>
      <c r="G469" s="88">
        <v>1</v>
      </c>
      <c r="H469" s="88" t="s">
        <v>8278</v>
      </c>
      <c r="I469">
        <v>1</v>
      </c>
      <c r="J469" t="s">
        <v>13801</v>
      </c>
      <c r="K469" t="s">
        <v>13803</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13804</v>
      </c>
      <c r="G470" s="88">
        <v>2</v>
      </c>
      <c r="H470" s="88" t="s">
        <v>13770</v>
      </c>
      <c r="I470">
        <v>1</v>
      </c>
      <c r="J470" t="s">
        <v>13801</v>
      </c>
      <c r="K470" t="s">
        <v>13805</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13804</v>
      </c>
      <c r="G471" s="88">
        <v>2</v>
      </c>
      <c r="H471" s="88" t="s">
        <v>13770</v>
      </c>
      <c r="I471">
        <v>1</v>
      </c>
      <c r="J471" t="s">
        <v>13801</v>
      </c>
      <c r="K471" t="s">
        <v>13806</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13807</v>
      </c>
      <c r="G472" s="88">
        <v>1</v>
      </c>
      <c r="H472" s="88" t="s">
        <v>8278</v>
      </c>
      <c r="I472">
        <v>1</v>
      </c>
      <c r="J472" t="s">
        <v>13801</v>
      </c>
      <c r="K472" t="s">
        <v>13808</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13810</v>
      </c>
      <c r="G473" s="88">
        <v>1</v>
      </c>
      <c r="H473" s="88" t="s">
        <v>8278</v>
      </c>
      <c r="I473">
        <v>1</v>
      </c>
      <c r="J473" t="s">
        <v>13801</v>
      </c>
      <c r="K473" t="s">
        <v>13811</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13810</v>
      </c>
      <c r="G474" s="88">
        <v>1</v>
      </c>
      <c r="H474" s="88" t="s">
        <v>8278</v>
      </c>
      <c r="I474">
        <v>1</v>
      </c>
      <c r="J474" t="s">
        <v>13801</v>
      </c>
      <c r="K474" t="s">
        <v>13812</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13813</v>
      </c>
      <c r="G475" s="88">
        <v>2</v>
      </c>
      <c r="H475" s="88" t="s">
        <v>13770</v>
      </c>
      <c r="I475">
        <v>3</v>
      </c>
      <c r="J475" t="s">
        <v>13814</v>
      </c>
      <c r="K475" t="s">
        <v>13771</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13813</v>
      </c>
      <c r="G476" s="88">
        <v>2</v>
      </c>
      <c r="H476" s="88" t="s">
        <v>13770</v>
      </c>
      <c r="I476">
        <v>3</v>
      </c>
      <c r="J476" t="s">
        <v>13814</v>
      </c>
      <c r="K476" t="s">
        <v>13815</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13813</v>
      </c>
      <c r="G477" s="88">
        <v>2</v>
      </c>
      <c r="H477" s="88" t="s">
        <v>13770</v>
      </c>
      <c r="I477">
        <v>3</v>
      </c>
      <c r="J477" t="s">
        <v>13814</v>
      </c>
      <c r="K477" t="s">
        <v>13816</v>
      </c>
      <c r="L477">
        <v>270107</v>
      </c>
      <c r="M477" t="s">
        <v>13588</v>
      </c>
      <c r="N477">
        <v>270107005</v>
      </c>
      <c r="O477" t="s">
        <v>13608</v>
      </c>
      <c r="P477">
        <v>0</v>
      </c>
      <c r="Q477">
        <v>761.9140625</v>
      </c>
      <c r="R477">
        <v>0</v>
      </c>
    </row>
    <row r="478" spans="1:18" x14ac:dyDescent="0.25">
      <c r="A478">
        <v>6</v>
      </c>
      <c r="B478">
        <v>6101</v>
      </c>
      <c r="C478" t="s">
        <v>1781</v>
      </c>
      <c r="D478" t="s">
        <v>1292</v>
      </c>
      <c r="E478">
        <v>1</v>
      </c>
      <c r="F478" t="s">
        <v>13800</v>
      </c>
      <c r="G478" s="88">
        <v>1</v>
      </c>
      <c r="H478" s="88" t="s">
        <v>8278</v>
      </c>
      <c r="I478">
        <v>1</v>
      </c>
      <c r="J478" t="s">
        <v>13801</v>
      </c>
      <c r="K478" t="s">
        <v>13802</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13800</v>
      </c>
      <c r="G479" s="88">
        <v>1</v>
      </c>
      <c r="H479" s="88" t="s">
        <v>8278</v>
      </c>
      <c r="I479">
        <v>1</v>
      </c>
      <c r="J479" t="s">
        <v>13801</v>
      </c>
      <c r="K479" t="s">
        <v>13803</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13804</v>
      </c>
      <c r="G480" s="88">
        <v>2</v>
      </c>
      <c r="H480" s="88" t="s">
        <v>13770</v>
      </c>
      <c r="I480">
        <v>1</v>
      </c>
      <c r="J480" t="s">
        <v>13801</v>
      </c>
      <c r="K480" t="s">
        <v>13805</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13804</v>
      </c>
      <c r="G481" s="88">
        <v>2</v>
      </c>
      <c r="H481" s="88" t="s">
        <v>13770</v>
      </c>
      <c r="I481">
        <v>1</v>
      </c>
      <c r="J481" t="s">
        <v>13801</v>
      </c>
      <c r="K481" t="s">
        <v>13806</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13807</v>
      </c>
      <c r="G482" s="88">
        <v>1</v>
      </c>
      <c r="H482" s="88" t="s">
        <v>8278</v>
      </c>
      <c r="I482">
        <v>1</v>
      </c>
      <c r="J482" t="s">
        <v>13801</v>
      </c>
      <c r="K482" t="s">
        <v>13808</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13807</v>
      </c>
      <c r="G483" s="88">
        <v>1</v>
      </c>
      <c r="H483" s="88" t="s">
        <v>8278</v>
      </c>
      <c r="I483">
        <v>1</v>
      </c>
      <c r="J483" t="s">
        <v>13801</v>
      </c>
      <c r="K483" t="s">
        <v>13809</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13810</v>
      </c>
      <c r="G484" s="88">
        <v>1</v>
      </c>
      <c r="H484" s="88" t="s">
        <v>8278</v>
      </c>
      <c r="I484">
        <v>1</v>
      </c>
      <c r="J484" t="s">
        <v>13801</v>
      </c>
      <c r="K484" t="s">
        <v>13811</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13810</v>
      </c>
      <c r="G485" s="88">
        <v>1</v>
      </c>
      <c r="H485" s="88" t="s">
        <v>8278</v>
      </c>
      <c r="I485">
        <v>1</v>
      </c>
      <c r="J485" t="s">
        <v>13801</v>
      </c>
      <c r="K485" t="s">
        <v>13812</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13813</v>
      </c>
      <c r="G486" s="88">
        <v>2</v>
      </c>
      <c r="H486" s="88" t="s">
        <v>13770</v>
      </c>
      <c r="I486">
        <v>3</v>
      </c>
      <c r="J486" t="s">
        <v>13814</v>
      </c>
      <c r="K486" t="s">
        <v>13771</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13813</v>
      </c>
      <c r="G487" s="88">
        <v>2</v>
      </c>
      <c r="H487" s="88" t="s">
        <v>13770</v>
      </c>
      <c r="I487">
        <v>3</v>
      </c>
      <c r="J487" t="s">
        <v>13814</v>
      </c>
      <c r="K487" t="s">
        <v>13815</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13813</v>
      </c>
      <c r="G488" s="88">
        <v>2</v>
      </c>
      <c r="H488" s="88" t="s">
        <v>13770</v>
      </c>
      <c r="I488">
        <v>3</v>
      </c>
      <c r="J488" t="s">
        <v>13814</v>
      </c>
      <c r="K488" t="s">
        <v>13816</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13800</v>
      </c>
      <c r="G489" s="88">
        <v>1</v>
      </c>
      <c r="H489" s="88" t="s">
        <v>8278</v>
      </c>
      <c r="I489">
        <v>1</v>
      </c>
      <c r="J489" t="s">
        <v>13801</v>
      </c>
      <c r="K489" t="s">
        <v>13802</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13804</v>
      </c>
      <c r="G490" s="88">
        <v>2</v>
      </c>
      <c r="H490" s="88" t="s">
        <v>13770</v>
      </c>
      <c r="I490">
        <v>1</v>
      </c>
      <c r="J490" t="s">
        <v>13801</v>
      </c>
      <c r="K490" t="s">
        <v>13805</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13804</v>
      </c>
      <c r="G491" s="88">
        <v>2</v>
      </c>
      <c r="H491" s="88" t="s">
        <v>13770</v>
      </c>
      <c r="I491">
        <v>1</v>
      </c>
      <c r="J491" t="s">
        <v>13801</v>
      </c>
      <c r="K491" t="s">
        <v>13806</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13807</v>
      </c>
      <c r="G492" s="88">
        <v>1</v>
      </c>
      <c r="H492" s="88" t="s">
        <v>8278</v>
      </c>
      <c r="I492">
        <v>1</v>
      </c>
      <c r="J492" t="s">
        <v>13801</v>
      </c>
      <c r="K492" t="s">
        <v>13808</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13810</v>
      </c>
      <c r="G493" s="88">
        <v>1</v>
      </c>
      <c r="H493" s="88" t="s">
        <v>8278</v>
      </c>
      <c r="I493">
        <v>1</v>
      </c>
      <c r="J493" t="s">
        <v>13801</v>
      </c>
      <c r="K493" t="s">
        <v>13811</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13813</v>
      </c>
      <c r="G494" s="88">
        <v>2</v>
      </c>
      <c r="H494" s="88" t="s">
        <v>13770</v>
      </c>
      <c r="I494">
        <v>3</v>
      </c>
      <c r="J494" t="s">
        <v>13814</v>
      </c>
      <c r="K494" t="s">
        <v>13771</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13813</v>
      </c>
      <c r="G495" s="88">
        <v>2</v>
      </c>
      <c r="H495" s="88" t="s">
        <v>13770</v>
      </c>
      <c r="I495">
        <v>3</v>
      </c>
      <c r="J495" t="s">
        <v>13814</v>
      </c>
      <c r="K495" t="s">
        <v>13815</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13800</v>
      </c>
      <c r="G496" s="88">
        <v>1</v>
      </c>
      <c r="H496" s="88" t="s">
        <v>8278</v>
      </c>
      <c r="I496">
        <v>1</v>
      </c>
      <c r="J496" t="s">
        <v>13801</v>
      </c>
      <c r="K496" t="s">
        <v>13802</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13804</v>
      </c>
      <c r="G497" s="88">
        <v>2</v>
      </c>
      <c r="H497" s="88" t="s">
        <v>13770</v>
      </c>
      <c r="I497">
        <v>1</v>
      </c>
      <c r="J497" t="s">
        <v>13801</v>
      </c>
      <c r="K497" t="s">
        <v>13805</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13804</v>
      </c>
      <c r="G498" s="88">
        <v>2</v>
      </c>
      <c r="H498" s="88" t="s">
        <v>13770</v>
      </c>
      <c r="I498">
        <v>1</v>
      </c>
      <c r="J498" t="s">
        <v>13801</v>
      </c>
      <c r="K498" t="s">
        <v>13806</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13807</v>
      </c>
      <c r="G499" s="88">
        <v>1</v>
      </c>
      <c r="H499" s="88" t="s">
        <v>8278</v>
      </c>
      <c r="I499">
        <v>1</v>
      </c>
      <c r="J499" t="s">
        <v>13801</v>
      </c>
      <c r="K499" t="s">
        <v>13808</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13810</v>
      </c>
      <c r="G500" s="88">
        <v>1</v>
      </c>
      <c r="H500" s="88" t="s">
        <v>8278</v>
      </c>
      <c r="I500">
        <v>1</v>
      </c>
      <c r="J500" t="s">
        <v>13801</v>
      </c>
      <c r="K500" t="s">
        <v>13811</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13813</v>
      </c>
      <c r="G501" s="88">
        <v>2</v>
      </c>
      <c r="H501" s="88" t="s">
        <v>13770</v>
      </c>
      <c r="I501">
        <v>3</v>
      </c>
      <c r="J501" t="s">
        <v>13814</v>
      </c>
      <c r="K501" t="s">
        <v>13771</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13813</v>
      </c>
      <c r="G502" s="88">
        <v>2</v>
      </c>
      <c r="H502" s="88" t="s">
        <v>13770</v>
      </c>
      <c r="I502">
        <v>3</v>
      </c>
      <c r="J502" t="s">
        <v>13814</v>
      </c>
      <c r="K502" t="s">
        <v>13815</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13800</v>
      </c>
      <c r="G503" s="88">
        <v>1</v>
      </c>
      <c r="H503" s="88" t="s">
        <v>8278</v>
      </c>
      <c r="I503">
        <v>1</v>
      </c>
      <c r="J503" t="s">
        <v>13801</v>
      </c>
      <c r="K503" t="s">
        <v>13802</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13804</v>
      </c>
      <c r="G504" s="88">
        <v>2</v>
      </c>
      <c r="H504" s="88" t="s">
        <v>13770</v>
      </c>
      <c r="I504">
        <v>1</v>
      </c>
      <c r="J504" t="s">
        <v>13801</v>
      </c>
      <c r="K504" t="s">
        <v>13805</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13807</v>
      </c>
      <c r="G505" s="88">
        <v>1</v>
      </c>
      <c r="H505" s="88" t="s">
        <v>8278</v>
      </c>
      <c r="I505">
        <v>1</v>
      </c>
      <c r="J505" t="s">
        <v>13801</v>
      </c>
      <c r="K505" t="s">
        <v>13808</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13810</v>
      </c>
      <c r="G506" s="88">
        <v>1</v>
      </c>
      <c r="H506" s="88" t="s">
        <v>8278</v>
      </c>
      <c r="I506">
        <v>1</v>
      </c>
      <c r="J506" t="s">
        <v>13801</v>
      </c>
      <c r="K506" t="s">
        <v>13811</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13813</v>
      </c>
      <c r="G507" s="88">
        <v>2</v>
      </c>
      <c r="H507" s="88" t="s">
        <v>13770</v>
      </c>
      <c r="I507">
        <v>3</v>
      </c>
      <c r="J507" t="s">
        <v>13814</v>
      </c>
      <c r="K507" t="s">
        <v>13771</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13813</v>
      </c>
      <c r="G508" s="88">
        <v>2</v>
      </c>
      <c r="H508" s="88" t="s">
        <v>13770</v>
      </c>
      <c r="I508">
        <v>3</v>
      </c>
      <c r="J508" t="s">
        <v>13814</v>
      </c>
      <c r="K508" t="s">
        <v>13815</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13800</v>
      </c>
      <c r="G509" s="88">
        <v>1</v>
      </c>
      <c r="H509" s="88" t="s">
        <v>8278</v>
      </c>
      <c r="I509">
        <v>1</v>
      </c>
      <c r="J509" t="s">
        <v>13801</v>
      </c>
      <c r="K509" t="s">
        <v>13802</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13804</v>
      </c>
      <c r="G510" s="88">
        <v>2</v>
      </c>
      <c r="H510" s="88" t="s">
        <v>13770</v>
      </c>
      <c r="I510">
        <v>1</v>
      </c>
      <c r="J510" t="s">
        <v>13801</v>
      </c>
      <c r="K510" t="s">
        <v>13805</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13807</v>
      </c>
      <c r="G511" s="88">
        <v>1</v>
      </c>
      <c r="H511" s="88" t="s">
        <v>8278</v>
      </c>
      <c r="I511">
        <v>1</v>
      </c>
      <c r="J511" t="s">
        <v>13801</v>
      </c>
      <c r="K511" t="s">
        <v>13808</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13810</v>
      </c>
      <c r="G512" s="88">
        <v>1</v>
      </c>
      <c r="H512" s="88" t="s">
        <v>8278</v>
      </c>
      <c r="I512">
        <v>1</v>
      </c>
      <c r="J512" t="s">
        <v>13801</v>
      </c>
      <c r="K512" t="s">
        <v>13811</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13813</v>
      </c>
      <c r="G513" s="88">
        <v>2</v>
      </c>
      <c r="H513" s="88" t="s">
        <v>13770</v>
      </c>
      <c r="I513">
        <v>3</v>
      </c>
      <c r="J513" t="s">
        <v>13814</v>
      </c>
      <c r="K513" t="s">
        <v>13771</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13813</v>
      </c>
      <c r="G514" s="88">
        <v>2</v>
      </c>
      <c r="H514" s="88" t="s">
        <v>13770</v>
      </c>
      <c r="I514">
        <v>3</v>
      </c>
      <c r="J514" t="s">
        <v>13814</v>
      </c>
      <c r="K514" t="s">
        <v>13815</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13800</v>
      </c>
      <c r="G515" s="88">
        <v>1</v>
      </c>
      <c r="H515" s="88" t="s">
        <v>8278</v>
      </c>
      <c r="I515">
        <v>1</v>
      </c>
      <c r="J515" t="s">
        <v>13801</v>
      </c>
      <c r="K515" t="s">
        <v>13802</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13800</v>
      </c>
      <c r="G516" s="88">
        <v>1</v>
      </c>
      <c r="H516" s="88" t="s">
        <v>8278</v>
      </c>
      <c r="I516">
        <v>1</v>
      </c>
      <c r="J516" t="s">
        <v>13801</v>
      </c>
      <c r="K516" t="s">
        <v>13803</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13804</v>
      </c>
      <c r="G517" s="88">
        <v>2</v>
      </c>
      <c r="H517" s="88" t="s">
        <v>13770</v>
      </c>
      <c r="I517">
        <v>1</v>
      </c>
      <c r="J517" t="s">
        <v>13801</v>
      </c>
      <c r="K517" t="s">
        <v>13805</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13804</v>
      </c>
      <c r="G518" s="88">
        <v>2</v>
      </c>
      <c r="H518" s="88" t="s">
        <v>13770</v>
      </c>
      <c r="I518">
        <v>1</v>
      </c>
      <c r="J518" t="s">
        <v>13801</v>
      </c>
      <c r="K518" t="s">
        <v>13806</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13807</v>
      </c>
      <c r="G519" s="88">
        <v>1</v>
      </c>
      <c r="H519" s="88" t="s">
        <v>8278</v>
      </c>
      <c r="I519">
        <v>1</v>
      </c>
      <c r="J519" t="s">
        <v>13801</v>
      </c>
      <c r="K519" t="s">
        <v>13808</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13807</v>
      </c>
      <c r="G520" s="88">
        <v>1</v>
      </c>
      <c r="H520" s="88" t="s">
        <v>8278</v>
      </c>
      <c r="I520">
        <v>1</v>
      </c>
      <c r="J520" t="s">
        <v>13801</v>
      </c>
      <c r="K520" t="s">
        <v>13809</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13810</v>
      </c>
      <c r="G521" s="88">
        <v>1</v>
      </c>
      <c r="H521" s="88" t="s">
        <v>8278</v>
      </c>
      <c r="I521">
        <v>1</v>
      </c>
      <c r="J521" t="s">
        <v>13801</v>
      </c>
      <c r="K521" t="s">
        <v>13811</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13813</v>
      </c>
      <c r="G522" s="88">
        <v>2</v>
      </c>
      <c r="H522" s="88" t="s">
        <v>13770</v>
      </c>
      <c r="I522">
        <v>3</v>
      </c>
      <c r="J522" t="s">
        <v>13814</v>
      </c>
      <c r="K522" t="s">
        <v>13771</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13813</v>
      </c>
      <c r="G523" s="88">
        <v>2</v>
      </c>
      <c r="H523" s="88" t="s">
        <v>13770</v>
      </c>
      <c r="I523">
        <v>3</v>
      </c>
      <c r="J523" t="s">
        <v>13814</v>
      </c>
      <c r="K523" t="s">
        <v>13815</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13813</v>
      </c>
      <c r="G524" s="88">
        <v>2</v>
      </c>
      <c r="H524" s="88" t="s">
        <v>13770</v>
      </c>
      <c r="I524">
        <v>3</v>
      </c>
      <c r="J524" t="s">
        <v>13814</v>
      </c>
      <c r="K524" t="s">
        <v>13816</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13800</v>
      </c>
      <c r="G525" s="88">
        <v>1</v>
      </c>
      <c r="H525" s="88" t="s">
        <v>8278</v>
      </c>
      <c r="I525">
        <v>1</v>
      </c>
      <c r="J525" t="s">
        <v>13801</v>
      </c>
      <c r="K525" t="s">
        <v>13802</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13800</v>
      </c>
      <c r="G526" s="88">
        <v>1</v>
      </c>
      <c r="H526" s="88" t="s">
        <v>8278</v>
      </c>
      <c r="I526">
        <v>1</v>
      </c>
      <c r="J526" t="s">
        <v>13801</v>
      </c>
      <c r="K526" t="s">
        <v>13803</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13804</v>
      </c>
      <c r="G527" s="88">
        <v>2</v>
      </c>
      <c r="H527" s="88" t="s">
        <v>13770</v>
      </c>
      <c r="I527">
        <v>1</v>
      </c>
      <c r="J527" t="s">
        <v>13801</v>
      </c>
      <c r="K527" t="s">
        <v>13805</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13804</v>
      </c>
      <c r="G528" s="88">
        <v>2</v>
      </c>
      <c r="H528" s="88" t="s">
        <v>13770</v>
      </c>
      <c r="I528">
        <v>1</v>
      </c>
      <c r="J528" t="s">
        <v>13801</v>
      </c>
      <c r="K528" t="s">
        <v>13806</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13807</v>
      </c>
      <c r="G529" s="88">
        <v>1</v>
      </c>
      <c r="H529" s="88" t="s">
        <v>8278</v>
      </c>
      <c r="I529">
        <v>1</v>
      </c>
      <c r="J529" t="s">
        <v>13801</v>
      </c>
      <c r="K529" t="s">
        <v>13808</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13810</v>
      </c>
      <c r="G530" s="88">
        <v>1</v>
      </c>
      <c r="H530" s="88" t="s">
        <v>8278</v>
      </c>
      <c r="I530">
        <v>1</v>
      </c>
      <c r="J530" t="s">
        <v>13801</v>
      </c>
      <c r="K530" t="s">
        <v>13811</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13810</v>
      </c>
      <c r="G531" s="88">
        <v>1</v>
      </c>
      <c r="H531" s="88" t="s">
        <v>8278</v>
      </c>
      <c r="I531">
        <v>1</v>
      </c>
      <c r="J531" t="s">
        <v>13801</v>
      </c>
      <c r="K531" t="s">
        <v>13812</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13813</v>
      </c>
      <c r="G532" s="88">
        <v>2</v>
      </c>
      <c r="H532" s="88" t="s">
        <v>13770</v>
      </c>
      <c r="I532">
        <v>3</v>
      </c>
      <c r="J532" t="s">
        <v>13814</v>
      </c>
      <c r="K532" t="s">
        <v>13771</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13813</v>
      </c>
      <c r="G533" s="88">
        <v>2</v>
      </c>
      <c r="H533" s="88" t="s">
        <v>13770</v>
      </c>
      <c r="I533">
        <v>3</v>
      </c>
      <c r="J533" t="s">
        <v>13814</v>
      </c>
      <c r="K533" t="s">
        <v>13815</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13800</v>
      </c>
      <c r="G534" s="88">
        <v>1</v>
      </c>
      <c r="H534" s="88" t="s">
        <v>8278</v>
      </c>
      <c r="I534">
        <v>1</v>
      </c>
      <c r="J534" t="s">
        <v>13801</v>
      </c>
      <c r="K534" t="s">
        <v>13802</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13800</v>
      </c>
      <c r="G535" s="88">
        <v>1</v>
      </c>
      <c r="H535" s="88" t="s">
        <v>8278</v>
      </c>
      <c r="I535">
        <v>1</v>
      </c>
      <c r="J535" t="s">
        <v>13801</v>
      </c>
      <c r="K535" t="s">
        <v>13803</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13804</v>
      </c>
      <c r="G536" s="88">
        <v>2</v>
      </c>
      <c r="H536" s="88" t="s">
        <v>13770</v>
      </c>
      <c r="I536">
        <v>1</v>
      </c>
      <c r="J536" t="s">
        <v>13801</v>
      </c>
      <c r="K536" t="s">
        <v>13805</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13804</v>
      </c>
      <c r="G537" s="88">
        <v>2</v>
      </c>
      <c r="H537" s="88" t="s">
        <v>13770</v>
      </c>
      <c r="I537">
        <v>1</v>
      </c>
      <c r="J537" t="s">
        <v>13801</v>
      </c>
      <c r="K537" t="s">
        <v>13806</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13807</v>
      </c>
      <c r="G538" s="88">
        <v>1</v>
      </c>
      <c r="H538" s="88" t="s">
        <v>8278</v>
      </c>
      <c r="I538">
        <v>1</v>
      </c>
      <c r="J538" t="s">
        <v>13801</v>
      </c>
      <c r="K538" t="s">
        <v>13808</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13807</v>
      </c>
      <c r="G539" s="88">
        <v>1</v>
      </c>
      <c r="H539" s="88" t="s">
        <v>8278</v>
      </c>
      <c r="I539">
        <v>1</v>
      </c>
      <c r="J539" t="s">
        <v>13801</v>
      </c>
      <c r="K539" t="s">
        <v>13809</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13810</v>
      </c>
      <c r="G540" s="88">
        <v>1</v>
      </c>
      <c r="H540" s="88" t="s">
        <v>8278</v>
      </c>
      <c r="I540">
        <v>1</v>
      </c>
      <c r="J540" t="s">
        <v>13801</v>
      </c>
      <c r="K540" t="s">
        <v>13811</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13810</v>
      </c>
      <c r="G541" s="88">
        <v>1</v>
      </c>
      <c r="H541" s="88" t="s">
        <v>8278</v>
      </c>
      <c r="I541">
        <v>1</v>
      </c>
      <c r="J541" t="s">
        <v>13801</v>
      </c>
      <c r="K541" t="s">
        <v>13812</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13813</v>
      </c>
      <c r="G542" s="88">
        <v>2</v>
      </c>
      <c r="H542" s="88" t="s">
        <v>13770</v>
      </c>
      <c r="I542">
        <v>3</v>
      </c>
      <c r="J542" t="s">
        <v>13814</v>
      </c>
      <c r="K542" t="s">
        <v>13771</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13813</v>
      </c>
      <c r="G543" s="88">
        <v>2</v>
      </c>
      <c r="H543" s="88" t="s">
        <v>13770</v>
      </c>
      <c r="I543">
        <v>3</v>
      </c>
      <c r="J543" t="s">
        <v>13814</v>
      </c>
      <c r="K543" t="s">
        <v>13815</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13813</v>
      </c>
      <c r="G544" s="88">
        <v>2</v>
      </c>
      <c r="H544" s="88" t="s">
        <v>13770</v>
      </c>
      <c r="I544">
        <v>3</v>
      </c>
      <c r="J544" t="s">
        <v>13814</v>
      </c>
      <c r="K544" t="s">
        <v>13816</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13800</v>
      </c>
      <c r="G545" s="88">
        <v>1</v>
      </c>
      <c r="H545" s="88" t="s">
        <v>8278</v>
      </c>
      <c r="I545">
        <v>1</v>
      </c>
      <c r="J545" t="s">
        <v>13801</v>
      </c>
      <c r="K545" t="s">
        <v>13802</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13800</v>
      </c>
      <c r="G546" s="88">
        <v>1</v>
      </c>
      <c r="H546" s="88" t="s">
        <v>8278</v>
      </c>
      <c r="I546">
        <v>1</v>
      </c>
      <c r="J546" t="s">
        <v>13801</v>
      </c>
      <c r="K546" t="s">
        <v>13803</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13804</v>
      </c>
      <c r="G547" s="88">
        <v>2</v>
      </c>
      <c r="H547" s="88" t="s">
        <v>13770</v>
      </c>
      <c r="I547">
        <v>1</v>
      </c>
      <c r="J547" t="s">
        <v>13801</v>
      </c>
      <c r="K547" t="s">
        <v>13805</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13804</v>
      </c>
      <c r="G548" s="88">
        <v>2</v>
      </c>
      <c r="H548" s="88" t="s">
        <v>13770</v>
      </c>
      <c r="I548">
        <v>1</v>
      </c>
      <c r="J548" t="s">
        <v>13801</v>
      </c>
      <c r="K548" t="s">
        <v>13806</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13807</v>
      </c>
      <c r="G549" s="88">
        <v>1</v>
      </c>
      <c r="H549" s="88" t="s">
        <v>8278</v>
      </c>
      <c r="I549">
        <v>1</v>
      </c>
      <c r="J549" t="s">
        <v>13801</v>
      </c>
      <c r="K549" t="s">
        <v>13808</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13807</v>
      </c>
      <c r="G550" s="88">
        <v>1</v>
      </c>
      <c r="H550" s="88" t="s">
        <v>8278</v>
      </c>
      <c r="I550">
        <v>1</v>
      </c>
      <c r="J550" t="s">
        <v>13801</v>
      </c>
      <c r="K550" t="s">
        <v>13809</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13810</v>
      </c>
      <c r="G551" s="88">
        <v>1</v>
      </c>
      <c r="H551" s="88" t="s">
        <v>8278</v>
      </c>
      <c r="I551">
        <v>1</v>
      </c>
      <c r="J551" t="s">
        <v>13801</v>
      </c>
      <c r="K551" t="s">
        <v>13811</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13813</v>
      </c>
      <c r="G552" s="88">
        <v>2</v>
      </c>
      <c r="H552" s="88" t="s">
        <v>13770</v>
      </c>
      <c r="I552">
        <v>3</v>
      </c>
      <c r="J552" t="s">
        <v>13814</v>
      </c>
      <c r="K552" t="s">
        <v>13771</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13813</v>
      </c>
      <c r="G553" s="88">
        <v>2</v>
      </c>
      <c r="H553" s="88" t="s">
        <v>13770</v>
      </c>
      <c r="I553">
        <v>3</v>
      </c>
      <c r="J553" t="s">
        <v>13814</v>
      </c>
      <c r="K553" t="s">
        <v>13815</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13813</v>
      </c>
      <c r="G554" s="88">
        <v>2</v>
      </c>
      <c r="H554" s="88" t="s">
        <v>13770</v>
      </c>
      <c r="I554">
        <v>3</v>
      </c>
      <c r="J554" t="s">
        <v>13814</v>
      </c>
      <c r="K554" t="s">
        <v>13816</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13800</v>
      </c>
      <c r="G555" s="88">
        <v>1</v>
      </c>
      <c r="H555" s="88" t="s">
        <v>8278</v>
      </c>
      <c r="I555">
        <v>1</v>
      </c>
      <c r="J555" t="s">
        <v>13801</v>
      </c>
      <c r="K555" t="s">
        <v>13802</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13804</v>
      </c>
      <c r="G556" s="88">
        <v>2</v>
      </c>
      <c r="H556" s="88" t="s">
        <v>13770</v>
      </c>
      <c r="I556">
        <v>1</v>
      </c>
      <c r="J556" t="s">
        <v>13801</v>
      </c>
      <c r="K556" t="s">
        <v>13805</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13807</v>
      </c>
      <c r="G557" s="88">
        <v>1</v>
      </c>
      <c r="H557" s="88" t="s">
        <v>8278</v>
      </c>
      <c r="I557">
        <v>1</v>
      </c>
      <c r="J557" t="s">
        <v>13801</v>
      </c>
      <c r="K557" t="s">
        <v>13808</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13810</v>
      </c>
      <c r="G558" s="88">
        <v>1</v>
      </c>
      <c r="H558" s="88" t="s">
        <v>8278</v>
      </c>
      <c r="I558">
        <v>1</v>
      </c>
      <c r="J558" t="s">
        <v>13801</v>
      </c>
      <c r="K558" t="s">
        <v>13811</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13813</v>
      </c>
      <c r="G559" s="88">
        <v>2</v>
      </c>
      <c r="H559" s="88" t="s">
        <v>13770</v>
      </c>
      <c r="I559">
        <v>3</v>
      </c>
      <c r="J559" t="s">
        <v>13814</v>
      </c>
      <c r="K559" t="s">
        <v>13771</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13813</v>
      </c>
      <c r="G560" s="88">
        <v>2</v>
      </c>
      <c r="H560" s="88" t="s">
        <v>13770</v>
      </c>
      <c r="I560">
        <v>3</v>
      </c>
      <c r="J560" t="s">
        <v>13814</v>
      </c>
      <c r="K560" t="s">
        <v>13815</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13800</v>
      </c>
      <c r="G561" s="88">
        <v>1</v>
      </c>
      <c r="H561" s="88" t="s">
        <v>8278</v>
      </c>
      <c r="I561">
        <v>1</v>
      </c>
      <c r="J561" t="s">
        <v>13801</v>
      </c>
      <c r="K561" t="s">
        <v>13802</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13804</v>
      </c>
      <c r="G562" s="88">
        <v>2</v>
      </c>
      <c r="H562" s="88" t="s">
        <v>13770</v>
      </c>
      <c r="I562">
        <v>1</v>
      </c>
      <c r="J562" t="s">
        <v>13801</v>
      </c>
      <c r="K562" t="s">
        <v>13805</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13804</v>
      </c>
      <c r="G563" s="88">
        <v>2</v>
      </c>
      <c r="H563" s="88" t="s">
        <v>13770</v>
      </c>
      <c r="I563">
        <v>1</v>
      </c>
      <c r="J563" t="s">
        <v>13801</v>
      </c>
      <c r="K563" t="s">
        <v>13806</v>
      </c>
      <c r="L563">
        <v>270107</v>
      </c>
      <c r="M563" t="s">
        <v>13588</v>
      </c>
      <c r="N563">
        <v>270107006</v>
      </c>
      <c r="O563" t="s">
        <v>13613</v>
      </c>
      <c r="P563">
        <v>0</v>
      </c>
      <c r="Q563">
        <v>1107.99</v>
      </c>
      <c r="R563">
        <v>0</v>
      </c>
    </row>
    <row r="564" spans="1:18" x14ac:dyDescent="0.25">
      <c r="A564">
        <v>6</v>
      </c>
      <c r="B564">
        <v>6112</v>
      </c>
      <c r="C564" t="s">
        <v>1781</v>
      </c>
      <c r="D564" t="s">
        <v>1325</v>
      </c>
      <c r="E564">
        <v>3</v>
      </c>
      <c r="F564" t="s">
        <v>13807</v>
      </c>
      <c r="G564" s="88">
        <v>1</v>
      </c>
      <c r="H564" s="88" t="s">
        <v>8278</v>
      </c>
      <c r="I564">
        <v>1</v>
      </c>
      <c r="J564" t="s">
        <v>13801</v>
      </c>
      <c r="K564" t="s">
        <v>13808</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13810</v>
      </c>
      <c r="G565" s="88">
        <v>1</v>
      </c>
      <c r="H565" s="88" t="s">
        <v>8278</v>
      </c>
      <c r="I565">
        <v>1</v>
      </c>
      <c r="J565" t="s">
        <v>13801</v>
      </c>
      <c r="K565" t="s">
        <v>13811</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13813</v>
      </c>
      <c r="G566" s="88">
        <v>2</v>
      </c>
      <c r="H566" s="88" t="s">
        <v>13770</v>
      </c>
      <c r="I566">
        <v>3</v>
      </c>
      <c r="J566" t="s">
        <v>13814</v>
      </c>
      <c r="K566" t="s">
        <v>13771</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13813</v>
      </c>
      <c r="G567" s="88">
        <v>2</v>
      </c>
      <c r="H567" s="88" t="s">
        <v>13770</v>
      </c>
      <c r="I567">
        <v>3</v>
      </c>
      <c r="J567" t="s">
        <v>13814</v>
      </c>
      <c r="K567" t="s">
        <v>13815</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13813</v>
      </c>
      <c r="G568" s="88">
        <v>2</v>
      </c>
      <c r="H568" s="88" t="s">
        <v>13770</v>
      </c>
      <c r="I568">
        <v>3</v>
      </c>
      <c r="J568" t="s">
        <v>13814</v>
      </c>
      <c r="K568" t="s">
        <v>13816</v>
      </c>
      <c r="L568">
        <v>270107</v>
      </c>
      <c r="M568" t="s">
        <v>13588</v>
      </c>
      <c r="N568">
        <v>270107005</v>
      </c>
      <c r="O568" t="s">
        <v>13608</v>
      </c>
      <c r="P568">
        <v>0</v>
      </c>
      <c r="Q568">
        <v>738.66</v>
      </c>
      <c r="R568">
        <v>0</v>
      </c>
    </row>
    <row r="569" spans="1:18" x14ac:dyDescent="0.25">
      <c r="A569">
        <v>6</v>
      </c>
      <c r="B569">
        <v>6115</v>
      </c>
      <c r="C569" t="s">
        <v>1781</v>
      </c>
      <c r="D569" t="s">
        <v>1334</v>
      </c>
      <c r="E569">
        <v>1</v>
      </c>
      <c r="F569" t="s">
        <v>13800</v>
      </c>
      <c r="G569" s="88">
        <v>1</v>
      </c>
      <c r="H569" s="88" t="s">
        <v>8278</v>
      </c>
      <c r="I569">
        <v>1</v>
      </c>
      <c r="J569" t="s">
        <v>13801</v>
      </c>
      <c r="K569" t="s">
        <v>13802</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13800</v>
      </c>
      <c r="G570" s="88">
        <v>1</v>
      </c>
      <c r="H570" s="88" t="s">
        <v>8278</v>
      </c>
      <c r="I570">
        <v>1</v>
      </c>
      <c r="J570" t="s">
        <v>13801</v>
      </c>
      <c r="K570" t="s">
        <v>13803</v>
      </c>
      <c r="L570">
        <v>270107</v>
      </c>
      <c r="M570" t="s">
        <v>13588</v>
      </c>
      <c r="N570">
        <v>270107006</v>
      </c>
      <c r="O570" t="s">
        <v>13613</v>
      </c>
      <c r="P570">
        <v>349</v>
      </c>
      <c r="Q570">
        <v>0</v>
      </c>
      <c r="R570">
        <v>0</v>
      </c>
    </row>
    <row r="571" spans="1:18" x14ac:dyDescent="0.25">
      <c r="A571">
        <v>6</v>
      </c>
      <c r="B571">
        <v>6115</v>
      </c>
      <c r="C571" t="s">
        <v>1781</v>
      </c>
      <c r="D571" t="s">
        <v>1334</v>
      </c>
      <c r="E571">
        <v>2</v>
      </c>
      <c r="F571" t="s">
        <v>13804</v>
      </c>
      <c r="G571" s="88">
        <v>2</v>
      </c>
      <c r="H571" s="88" t="s">
        <v>13770</v>
      </c>
      <c r="I571">
        <v>1</v>
      </c>
      <c r="J571" t="s">
        <v>13801</v>
      </c>
      <c r="K571" t="s">
        <v>13805</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13804</v>
      </c>
      <c r="G572" s="88">
        <v>2</v>
      </c>
      <c r="H572" s="88" t="s">
        <v>13770</v>
      </c>
      <c r="I572">
        <v>1</v>
      </c>
      <c r="J572" t="s">
        <v>13801</v>
      </c>
      <c r="K572" t="s">
        <v>13806</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13807</v>
      </c>
      <c r="G573" s="88">
        <v>1</v>
      </c>
      <c r="H573" s="88" t="s">
        <v>8278</v>
      </c>
      <c r="I573">
        <v>1</v>
      </c>
      <c r="J573" t="s">
        <v>13801</v>
      </c>
      <c r="K573" t="s">
        <v>13808</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13810</v>
      </c>
      <c r="G574" s="88">
        <v>1</v>
      </c>
      <c r="H574" s="88" t="s">
        <v>8278</v>
      </c>
      <c r="I574">
        <v>1</v>
      </c>
      <c r="J574" t="s">
        <v>13801</v>
      </c>
      <c r="K574" t="s">
        <v>13811</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13810</v>
      </c>
      <c r="G575" s="88">
        <v>1</v>
      </c>
      <c r="H575" s="88" t="s">
        <v>8278</v>
      </c>
      <c r="I575">
        <v>1</v>
      </c>
      <c r="J575" t="s">
        <v>13801</v>
      </c>
      <c r="K575" t="s">
        <v>13812</v>
      </c>
      <c r="L575">
        <v>270107</v>
      </c>
      <c r="M575" t="s">
        <v>13588</v>
      </c>
      <c r="N575">
        <v>270107006</v>
      </c>
      <c r="O575" t="s">
        <v>13613</v>
      </c>
      <c r="P575">
        <v>349</v>
      </c>
      <c r="Q575">
        <v>0</v>
      </c>
      <c r="R575">
        <v>0</v>
      </c>
    </row>
    <row r="576" spans="1:18" x14ac:dyDescent="0.25">
      <c r="A576">
        <v>6</v>
      </c>
      <c r="B576">
        <v>6115</v>
      </c>
      <c r="C576" t="s">
        <v>1781</v>
      </c>
      <c r="D576" t="s">
        <v>1334</v>
      </c>
      <c r="E576">
        <v>7</v>
      </c>
      <c r="F576" t="s">
        <v>13813</v>
      </c>
      <c r="G576" s="88">
        <v>2</v>
      </c>
      <c r="H576" s="88" t="s">
        <v>13770</v>
      </c>
      <c r="I576">
        <v>3</v>
      </c>
      <c r="J576" t="s">
        <v>13814</v>
      </c>
      <c r="K576" t="s">
        <v>13771</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13813</v>
      </c>
      <c r="G577" s="88">
        <v>2</v>
      </c>
      <c r="H577" s="88" t="s">
        <v>13770</v>
      </c>
      <c r="I577">
        <v>3</v>
      </c>
      <c r="J577" t="s">
        <v>13814</v>
      </c>
      <c r="K577" t="s">
        <v>13815</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13813</v>
      </c>
      <c r="G578" s="88">
        <v>2</v>
      </c>
      <c r="H578" s="88" t="s">
        <v>13770</v>
      </c>
      <c r="I578">
        <v>3</v>
      </c>
      <c r="J578" t="s">
        <v>13814</v>
      </c>
      <c r="K578" t="s">
        <v>13816</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13800</v>
      </c>
      <c r="G579" s="88">
        <v>1</v>
      </c>
      <c r="H579" s="88" t="s">
        <v>8278</v>
      </c>
      <c r="I579">
        <v>1</v>
      </c>
      <c r="J579" t="s">
        <v>13801</v>
      </c>
      <c r="K579" t="s">
        <v>13802</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13800</v>
      </c>
      <c r="G580" s="88">
        <v>1</v>
      </c>
      <c r="H580" s="88" t="s">
        <v>8278</v>
      </c>
      <c r="I580">
        <v>1</v>
      </c>
      <c r="J580" t="s">
        <v>13801</v>
      </c>
      <c r="K580" t="s">
        <v>13803</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13804</v>
      </c>
      <c r="G581" s="88">
        <v>2</v>
      </c>
      <c r="H581" s="88" t="s">
        <v>13770</v>
      </c>
      <c r="I581">
        <v>1</v>
      </c>
      <c r="J581" t="s">
        <v>13801</v>
      </c>
      <c r="K581" t="s">
        <v>13805</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13804</v>
      </c>
      <c r="G582" s="88">
        <v>2</v>
      </c>
      <c r="H582" s="88" t="s">
        <v>13770</v>
      </c>
      <c r="I582">
        <v>1</v>
      </c>
      <c r="J582" t="s">
        <v>13801</v>
      </c>
      <c r="K582" t="s">
        <v>13806</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13807</v>
      </c>
      <c r="G583" s="88">
        <v>1</v>
      </c>
      <c r="H583" s="88" t="s">
        <v>8278</v>
      </c>
      <c r="I583">
        <v>1</v>
      </c>
      <c r="J583" t="s">
        <v>13801</v>
      </c>
      <c r="K583" t="s">
        <v>13808</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13810</v>
      </c>
      <c r="G584" s="88">
        <v>1</v>
      </c>
      <c r="H584" s="88" t="s">
        <v>8278</v>
      </c>
      <c r="I584">
        <v>1</v>
      </c>
      <c r="J584" t="s">
        <v>13801</v>
      </c>
      <c r="K584" t="s">
        <v>13811</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13810</v>
      </c>
      <c r="G585" s="88">
        <v>1</v>
      </c>
      <c r="H585" s="88" t="s">
        <v>8278</v>
      </c>
      <c r="I585">
        <v>1</v>
      </c>
      <c r="J585" t="s">
        <v>13801</v>
      </c>
      <c r="K585" t="s">
        <v>13812</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13813</v>
      </c>
      <c r="G586" s="88">
        <v>2</v>
      </c>
      <c r="H586" s="88" t="s">
        <v>13770</v>
      </c>
      <c r="I586">
        <v>3</v>
      </c>
      <c r="J586" t="s">
        <v>13814</v>
      </c>
      <c r="K586" t="s">
        <v>13771</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13813</v>
      </c>
      <c r="G587" s="88">
        <v>2</v>
      </c>
      <c r="H587" s="88" t="s">
        <v>13770</v>
      </c>
      <c r="I587">
        <v>3</v>
      </c>
      <c r="J587" t="s">
        <v>13814</v>
      </c>
      <c r="K587" t="s">
        <v>13815</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13813</v>
      </c>
      <c r="G588" s="88">
        <v>2</v>
      </c>
      <c r="H588" s="88" t="s">
        <v>13770</v>
      </c>
      <c r="I588">
        <v>3</v>
      </c>
      <c r="J588" t="s">
        <v>13814</v>
      </c>
      <c r="K588" t="s">
        <v>13816</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13800</v>
      </c>
      <c r="G589" s="88">
        <v>1</v>
      </c>
      <c r="H589" s="88" t="s">
        <v>8278</v>
      </c>
      <c r="I589">
        <v>1</v>
      </c>
      <c r="J589" t="s">
        <v>13801</v>
      </c>
      <c r="K589" t="s">
        <v>13802</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13800</v>
      </c>
      <c r="G590" s="88">
        <v>1</v>
      </c>
      <c r="H590" s="88" t="s">
        <v>8278</v>
      </c>
      <c r="I590">
        <v>1</v>
      </c>
      <c r="J590" t="s">
        <v>13801</v>
      </c>
      <c r="K590" t="s">
        <v>13803</v>
      </c>
      <c r="L590">
        <v>270107</v>
      </c>
      <c r="M590" t="s">
        <v>13588</v>
      </c>
      <c r="N590">
        <v>270107006</v>
      </c>
      <c r="O590" t="s">
        <v>13613</v>
      </c>
      <c r="P590">
        <v>276</v>
      </c>
      <c r="Q590">
        <v>0</v>
      </c>
      <c r="R590">
        <v>0</v>
      </c>
    </row>
    <row r="591" spans="1:18" x14ac:dyDescent="0.25">
      <c r="A591">
        <v>6</v>
      </c>
      <c r="B591">
        <v>6117</v>
      </c>
      <c r="C591" t="s">
        <v>1781</v>
      </c>
      <c r="D591" t="s">
        <v>1035</v>
      </c>
      <c r="E591">
        <v>2</v>
      </c>
      <c r="F591" t="s">
        <v>13804</v>
      </c>
      <c r="G591" s="88">
        <v>2</v>
      </c>
      <c r="H591" s="88" t="s">
        <v>13770</v>
      </c>
      <c r="I591">
        <v>1</v>
      </c>
      <c r="J591" t="s">
        <v>13801</v>
      </c>
      <c r="K591" t="s">
        <v>13805</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13804</v>
      </c>
      <c r="G592" s="88">
        <v>2</v>
      </c>
      <c r="H592" s="88" t="s">
        <v>13770</v>
      </c>
      <c r="I592">
        <v>1</v>
      </c>
      <c r="J592" t="s">
        <v>13801</v>
      </c>
      <c r="K592" t="s">
        <v>13806</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13807</v>
      </c>
      <c r="G593" s="88">
        <v>1</v>
      </c>
      <c r="H593" s="88" t="s">
        <v>8278</v>
      </c>
      <c r="I593">
        <v>1</v>
      </c>
      <c r="J593" t="s">
        <v>13801</v>
      </c>
      <c r="K593" t="s">
        <v>13808</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13810</v>
      </c>
      <c r="G594" s="88">
        <v>1</v>
      </c>
      <c r="H594" s="88" t="s">
        <v>8278</v>
      </c>
      <c r="I594">
        <v>1</v>
      </c>
      <c r="J594" t="s">
        <v>13801</v>
      </c>
      <c r="K594" t="s">
        <v>13811</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13810</v>
      </c>
      <c r="G595" s="88">
        <v>1</v>
      </c>
      <c r="H595" s="88" t="s">
        <v>8278</v>
      </c>
      <c r="I595">
        <v>1</v>
      </c>
      <c r="J595" t="s">
        <v>13801</v>
      </c>
      <c r="K595" t="s">
        <v>13812</v>
      </c>
      <c r="L595">
        <v>270107</v>
      </c>
      <c r="M595" t="s">
        <v>13588</v>
      </c>
      <c r="N595">
        <v>270107006</v>
      </c>
      <c r="O595" t="s">
        <v>13613</v>
      </c>
      <c r="P595">
        <v>276</v>
      </c>
      <c r="Q595">
        <v>0</v>
      </c>
      <c r="R595">
        <v>0</v>
      </c>
    </row>
    <row r="596" spans="1:18" x14ac:dyDescent="0.25">
      <c r="A596">
        <v>6</v>
      </c>
      <c r="B596">
        <v>6117</v>
      </c>
      <c r="C596" t="s">
        <v>1781</v>
      </c>
      <c r="D596" t="s">
        <v>1035</v>
      </c>
      <c r="E596">
        <v>7</v>
      </c>
      <c r="F596" t="s">
        <v>13813</v>
      </c>
      <c r="G596" s="88">
        <v>2</v>
      </c>
      <c r="H596" s="88" t="s">
        <v>13770</v>
      </c>
      <c r="I596">
        <v>3</v>
      </c>
      <c r="J596" t="s">
        <v>13814</v>
      </c>
      <c r="K596" t="s">
        <v>13771</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13813</v>
      </c>
      <c r="G597" s="88">
        <v>2</v>
      </c>
      <c r="H597" s="88" t="s">
        <v>13770</v>
      </c>
      <c r="I597">
        <v>3</v>
      </c>
      <c r="J597" t="s">
        <v>13814</v>
      </c>
      <c r="K597" t="s">
        <v>13815</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13813</v>
      </c>
      <c r="G598" s="88">
        <v>2</v>
      </c>
      <c r="H598" s="88" t="s">
        <v>13770</v>
      </c>
      <c r="I598">
        <v>3</v>
      </c>
      <c r="J598" t="s">
        <v>13814</v>
      </c>
      <c r="K598" t="s">
        <v>13816</v>
      </c>
      <c r="L598">
        <v>270107</v>
      </c>
      <c r="M598" t="s">
        <v>13588</v>
      </c>
      <c r="N598">
        <v>270107005</v>
      </c>
      <c r="O598" t="s">
        <v>13608</v>
      </c>
      <c r="P598">
        <v>439</v>
      </c>
      <c r="Q598">
        <v>0</v>
      </c>
      <c r="R598">
        <v>0</v>
      </c>
    </row>
    <row r="599" spans="1:18" x14ac:dyDescent="0.25">
      <c r="A599">
        <v>6</v>
      </c>
      <c r="B599">
        <v>6201</v>
      </c>
      <c r="C599" t="s">
        <v>1781</v>
      </c>
      <c r="D599" t="s">
        <v>1342</v>
      </c>
      <c r="E599">
        <v>1</v>
      </c>
      <c r="F599" t="s">
        <v>13800</v>
      </c>
      <c r="G599" s="88">
        <v>1</v>
      </c>
      <c r="H599" s="88" t="s">
        <v>8278</v>
      </c>
      <c r="I599">
        <v>1</v>
      </c>
      <c r="J599" t="s">
        <v>13801</v>
      </c>
      <c r="K599" t="s">
        <v>13802</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13800</v>
      </c>
      <c r="G600" s="88">
        <v>1</v>
      </c>
      <c r="H600" s="88" t="s">
        <v>8278</v>
      </c>
      <c r="I600">
        <v>1</v>
      </c>
      <c r="J600" t="s">
        <v>13801</v>
      </c>
      <c r="K600" t="s">
        <v>13803</v>
      </c>
      <c r="L600">
        <v>270107</v>
      </c>
      <c r="M600" t="s">
        <v>13588</v>
      </c>
      <c r="N600">
        <v>270107006</v>
      </c>
      <c r="O600" t="s">
        <v>13613</v>
      </c>
      <c r="P600">
        <v>0</v>
      </c>
      <c r="Q600">
        <v>1235.1875</v>
      </c>
      <c r="R600">
        <v>0</v>
      </c>
    </row>
    <row r="601" spans="1:18" x14ac:dyDescent="0.25">
      <c r="A601">
        <v>6</v>
      </c>
      <c r="B601">
        <v>6201</v>
      </c>
      <c r="C601" t="s">
        <v>1781</v>
      </c>
      <c r="D601" t="s">
        <v>1342</v>
      </c>
      <c r="E601">
        <v>2</v>
      </c>
      <c r="F601" t="s">
        <v>13804</v>
      </c>
      <c r="G601" s="88">
        <v>2</v>
      </c>
      <c r="H601" s="88" t="s">
        <v>13770</v>
      </c>
      <c r="I601">
        <v>1</v>
      </c>
      <c r="J601" t="s">
        <v>13801</v>
      </c>
      <c r="K601" t="s">
        <v>13805</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13804</v>
      </c>
      <c r="G602" s="88">
        <v>2</v>
      </c>
      <c r="H602" s="88" t="s">
        <v>13770</v>
      </c>
      <c r="I602">
        <v>1</v>
      </c>
      <c r="J602" t="s">
        <v>13801</v>
      </c>
      <c r="K602" t="s">
        <v>13806</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13807</v>
      </c>
      <c r="G603" s="88">
        <v>1</v>
      </c>
      <c r="H603" s="88" t="s">
        <v>8278</v>
      </c>
      <c r="I603">
        <v>1</v>
      </c>
      <c r="J603" t="s">
        <v>13801</v>
      </c>
      <c r="K603" t="s">
        <v>13808</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13807</v>
      </c>
      <c r="G604" s="88">
        <v>1</v>
      </c>
      <c r="H604" s="88" t="s">
        <v>8278</v>
      </c>
      <c r="I604">
        <v>1</v>
      </c>
      <c r="J604" t="s">
        <v>13801</v>
      </c>
      <c r="K604" t="s">
        <v>13809</v>
      </c>
      <c r="L604">
        <v>270107</v>
      </c>
      <c r="M604" t="s">
        <v>13588</v>
      </c>
      <c r="N604">
        <v>270107006</v>
      </c>
      <c r="O604" t="s">
        <v>13613</v>
      </c>
      <c r="P604">
        <v>0</v>
      </c>
      <c r="Q604">
        <v>1235.1875</v>
      </c>
      <c r="R604">
        <v>0</v>
      </c>
    </row>
    <row r="605" spans="1:18" x14ac:dyDescent="0.25">
      <c r="A605">
        <v>6</v>
      </c>
      <c r="B605">
        <v>6201</v>
      </c>
      <c r="C605" t="s">
        <v>1781</v>
      </c>
      <c r="D605" t="s">
        <v>1342</v>
      </c>
      <c r="E605">
        <v>4</v>
      </c>
      <c r="F605" t="s">
        <v>13810</v>
      </c>
      <c r="G605" s="88">
        <v>1</v>
      </c>
      <c r="H605" s="88" t="s">
        <v>8278</v>
      </c>
      <c r="I605">
        <v>1</v>
      </c>
      <c r="J605" t="s">
        <v>13801</v>
      </c>
      <c r="K605" t="s">
        <v>13811</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13810</v>
      </c>
      <c r="G606" s="88">
        <v>1</v>
      </c>
      <c r="H606" s="88" t="s">
        <v>8278</v>
      </c>
      <c r="I606">
        <v>1</v>
      </c>
      <c r="J606" t="s">
        <v>13801</v>
      </c>
      <c r="K606" t="s">
        <v>13812</v>
      </c>
      <c r="L606">
        <v>270107</v>
      </c>
      <c r="M606" t="s">
        <v>13588</v>
      </c>
      <c r="N606">
        <v>270107006</v>
      </c>
      <c r="O606" t="s">
        <v>13613</v>
      </c>
      <c r="P606">
        <v>0</v>
      </c>
      <c r="Q606">
        <v>1235.1875</v>
      </c>
      <c r="R606">
        <v>0</v>
      </c>
    </row>
    <row r="607" spans="1:18" x14ac:dyDescent="0.25">
      <c r="A607">
        <v>6</v>
      </c>
      <c r="B607">
        <v>6201</v>
      </c>
      <c r="C607" t="s">
        <v>1781</v>
      </c>
      <c r="D607" t="s">
        <v>1342</v>
      </c>
      <c r="E607">
        <v>7</v>
      </c>
      <c r="F607" t="s">
        <v>13813</v>
      </c>
      <c r="G607" s="88">
        <v>2</v>
      </c>
      <c r="H607" s="88" t="s">
        <v>13770</v>
      </c>
      <c r="I607">
        <v>3</v>
      </c>
      <c r="J607" t="s">
        <v>13814</v>
      </c>
      <c r="K607" t="s">
        <v>13771</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13813</v>
      </c>
      <c r="G608" s="88">
        <v>2</v>
      </c>
      <c r="H608" s="88" t="s">
        <v>13770</v>
      </c>
      <c r="I608">
        <v>3</v>
      </c>
      <c r="J608" t="s">
        <v>13814</v>
      </c>
      <c r="K608" t="s">
        <v>13815</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13813</v>
      </c>
      <c r="G609" s="88">
        <v>2</v>
      </c>
      <c r="H609" s="88" t="s">
        <v>13770</v>
      </c>
      <c r="I609">
        <v>3</v>
      </c>
      <c r="J609" t="s">
        <v>13814</v>
      </c>
      <c r="K609" t="s">
        <v>13816</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13800</v>
      </c>
      <c r="G610" s="88">
        <v>1</v>
      </c>
      <c r="H610" s="88" t="s">
        <v>8278</v>
      </c>
      <c r="I610">
        <v>1</v>
      </c>
      <c r="J610" t="s">
        <v>13801</v>
      </c>
      <c r="K610" t="s">
        <v>13802</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13804</v>
      </c>
      <c r="G611" s="88">
        <v>2</v>
      </c>
      <c r="H611" s="88" t="s">
        <v>13770</v>
      </c>
      <c r="I611">
        <v>1</v>
      </c>
      <c r="J611" t="s">
        <v>13801</v>
      </c>
      <c r="K611" t="s">
        <v>13805</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13804</v>
      </c>
      <c r="G612" s="88">
        <v>2</v>
      </c>
      <c r="H612" s="88" t="s">
        <v>13770</v>
      </c>
      <c r="I612">
        <v>1</v>
      </c>
      <c r="J612" t="s">
        <v>13801</v>
      </c>
      <c r="K612" t="s">
        <v>13806</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13807</v>
      </c>
      <c r="G613" s="88">
        <v>1</v>
      </c>
      <c r="H613" s="88" t="s">
        <v>8278</v>
      </c>
      <c r="I613">
        <v>1</v>
      </c>
      <c r="J613" t="s">
        <v>13801</v>
      </c>
      <c r="K613" t="s">
        <v>13808</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13810</v>
      </c>
      <c r="G614" s="88">
        <v>1</v>
      </c>
      <c r="H614" s="88" t="s">
        <v>8278</v>
      </c>
      <c r="I614">
        <v>1</v>
      </c>
      <c r="J614" t="s">
        <v>13801</v>
      </c>
      <c r="K614" t="s">
        <v>13811</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13813</v>
      </c>
      <c r="G615" s="88">
        <v>2</v>
      </c>
      <c r="H615" s="88" t="s">
        <v>13770</v>
      </c>
      <c r="I615">
        <v>3</v>
      </c>
      <c r="J615" t="s">
        <v>13814</v>
      </c>
      <c r="K615" t="s">
        <v>13771</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13813</v>
      </c>
      <c r="G616" s="88">
        <v>2</v>
      </c>
      <c r="H616" s="88" t="s">
        <v>13770</v>
      </c>
      <c r="I616">
        <v>3</v>
      </c>
      <c r="J616" t="s">
        <v>13814</v>
      </c>
      <c r="K616" t="s">
        <v>13815</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13813</v>
      </c>
      <c r="G617" s="88">
        <v>2</v>
      </c>
      <c r="H617" s="88" t="s">
        <v>13770</v>
      </c>
      <c r="I617">
        <v>3</v>
      </c>
      <c r="J617" t="s">
        <v>13814</v>
      </c>
      <c r="K617" t="s">
        <v>13816</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13800</v>
      </c>
      <c r="G618" s="88">
        <v>1</v>
      </c>
      <c r="H618" s="88" t="s">
        <v>8278</v>
      </c>
      <c r="I618">
        <v>1</v>
      </c>
      <c r="J618" t="s">
        <v>13801</v>
      </c>
      <c r="K618" t="s">
        <v>13802</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13800</v>
      </c>
      <c r="G619" s="88">
        <v>1</v>
      </c>
      <c r="H619" s="88" t="s">
        <v>8278</v>
      </c>
      <c r="I619">
        <v>1</v>
      </c>
      <c r="J619" t="s">
        <v>13801</v>
      </c>
      <c r="K619" t="s">
        <v>13803</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13804</v>
      </c>
      <c r="G620" s="88">
        <v>2</v>
      </c>
      <c r="H620" s="88" t="s">
        <v>13770</v>
      </c>
      <c r="I620">
        <v>1</v>
      </c>
      <c r="J620" t="s">
        <v>13801</v>
      </c>
      <c r="K620" t="s">
        <v>13805</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13804</v>
      </c>
      <c r="G621" s="88">
        <v>2</v>
      </c>
      <c r="H621" s="88" t="s">
        <v>13770</v>
      </c>
      <c r="I621">
        <v>1</v>
      </c>
      <c r="J621" t="s">
        <v>13801</v>
      </c>
      <c r="K621" t="s">
        <v>13806</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13807</v>
      </c>
      <c r="G622" s="88">
        <v>1</v>
      </c>
      <c r="H622" s="88" t="s">
        <v>8278</v>
      </c>
      <c r="I622">
        <v>1</v>
      </c>
      <c r="J622" t="s">
        <v>13801</v>
      </c>
      <c r="K622" t="s">
        <v>13808</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13810</v>
      </c>
      <c r="G623" s="88">
        <v>1</v>
      </c>
      <c r="H623" s="88" t="s">
        <v>8278</v>
      </c>
      <c r="I623">
        <v>1</v>
      </c>
      <c r="J623" t="s">
        <v>13801</v>
      </c>
      <c r="K623" t="s">
        <v>13811</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13810</v>
      </c>
      <c r="G624" s="88">
        <v>1</v>
      </c>
      <c r="H624" s="88" t="s">
        <v>8278</v>
      </c>
      <c r="I624">
        <v>1</v>
      </c>
      <c r="J624" t="s">
        <v>13801</v>
      </c>
      <c r="K624" t="s">
        <v>13812</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13813</v>
      </c>
      <c r="G625" s="88">
        <v>2</v>
      </c>
      <c r="H625" s="88" t="s">
        <v>13770</v>
      </c>
      <c r="I625">
        <v>3</v>
      </c>
      <c r="J625" t="s">
        <v>13814</v>
      </c>
      <c r="K625" t="s">
        <v>13771</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13813</v>
      </c>
      <c r="G626" s="88">
        <v>2</v>
      </c>
      <c r="H626" s="88" t="s">
        <v>13770</v>
      </c>
      <c r="I626">
        <v>3</v>
      </c>
      <c r="J626" t="s">
        <v>13814</v>
      </c>
      <c r="K626" t="s">
        <v>13815</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13813</v>
      </c>
      <c r="G627" s="88">
        <v>2</v>
      </c>
      <c r="H627" s="88" t="s">
        <v>13770</v>
      </c>
      <c r="I627">
        <v>3</v>
      </c>
      <c r="J627" t="s">
        <v>13814</v>
      </c>
      <c r="K627" t="s">
        <v>13816</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13800</v>
      </c>
      <c r="G628" s="88">
        <v>1</v>
      </c>
      <c r="H628" s="88" t="s">
        <v>8278</v>
      </c>
      <c r="I628">
        <v>1</v>
      </c>
      <c r="J628" t="s">
        <v>13801</v>
      </c>
      <c r="K628" t="s">
        <v>13802</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13800</v>
      </c>
      <c r="G629" s="88">
        <v>1</v>
      </c>
      <c r="H629" s="88" t="s">
        <v>8278</v>
      </c>
      <c r="I629">
        <v>1</v>
      </c>
      <c r="J629" t="s">
        <v>13801</v>
      </c>
      <c r="K629" t="s">
        <v>13803</v>
      </c>
      <c r="L629">
        <v>270107</v>
      </c>
      <c r="M629" t="s">
        <v>13588</v>
      </c>
      <c r="N629">
        <v>270107006</v>
      </c>
      <c r="O629" t="s">
        <v>13613</v>
      </c>
      <c r="P629">
        <v>659</v>
      </c>
      <c r="Q629">
        <v>0</v>
      </c>
      <c r="R629">
        <v>0</v>
      </c>
    </row>
    <row r="630" spans="1:18" x14ac:dyDescent="0.25">
      <c r="A630">
        <v>6</v>
      </c>
      <c r="B630">
        <v>6301</v>
      </c>
      <c r="C630" t="s">
        <v>1781</v>
      </c>
      <c r="D630" t="s">
        <v>1360</v>
      </c>
      <c r="E630">
        <v>2</v>
      </c>
      <c r="F630" t="s">
        <v>13804</v>
      </c>
      <c r="G630" s="88">
        <v>2</v>
      </c>
      <c r="H630" s="88" t="s">
        <v>13770</v>
      </c>
      <c r="I630">
        <v>1</v>
      </c>
      <c r="J630" t="s">
        <v>13801</v>
      </c>
      <c r="K630" t="s">
        <v>13805</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13804</v>
      </c>
      <c r="G631" s="88">
        <v>2</v>
      </c>
      <c r="H631" s="88" t="s">
        <v>13770</v>
      </c>
      <c r="I631">
        <v>1</v>
      </c>
      <c r="J631" t="s">
        <v>13801</v>
      </c>
      <c r="K631" t="s">
        <v>13806</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13807</v>
      </c>
      <c r="G632" s="88">
        <v>1</v>
      </c>
      <c r="H632" s="88" t="s">
        <v>8278</v>
      </c>
      <c r="I632">
        <v>1</v>
      </c>
      <c r="J632" t="s">
        <v>13801</v>
      </c>
      <c r="K632" t="s">
        <v>13808</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13810</v>
      </c>
      <c r="G633" s="88">
        <v>1</v>
      </c>
      <c r="H633" s="88" t="s">
        <v>8278</v>
      </c>
      <c r="I633">
        <v>1</v>
      </c>
      <c r="J633" t="s">
        <v>13801</v>
      </c>
      <c r="K633" t="s">
        <v>13811</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13810</v>
      </c>
      <c r="G634" s="88">
        <v>1</v>
      </c>
      <c r="H634" s="88" t="s">
        <v>8278</v>
      </c>
      <c r="I634">
        <v>1</v>
      </c>
      <c r="J634" t="s">
        <v>13801</v>
      </c>
      <c r="K634" t="s">
        <v>13812</v>
      </c>
      <c r="L634">
        <v>270107</v>
      </c>
      <c r="M634" t="s">
        <v>13588</v>
      </c>
      <c r="N634">
        <v>270107006</v>
      </c>
      <c r="O634" t="s">
        <v>13613</v>
      </c>
      <c r="P634">
        <v>659</v>
      </c>
      <c r="Q634">
        <v>0</v>
      </c>
      <c r="R634">
        <v>0</v>
      </c>
    </row>
    <row r="635" spans="1:18" x14ac:dyDescent="0.25">
      <c r="A635">
        <v>6</v>
      </c>
      <c r="B635">
        <v>6301</v>
      </c>
      <c r="C635" t="s">
        <v>1781</v>
      </c>
      <c r="D635" t="s">
        <v>1360</v>
      </c>
      <c r="E635">
        <v>7</v>
      </c>
      <c r="F635" t="s">
        <v>13813</v>
      </c>
      <c r="G635" s="88">
        <v>2</v>
      </c>
      <c r="H635" s="88" t="s">
        <v>13770</v>
      </c>
      <c r="I635">
        <v>3</v>
      </c>
      <c r="J635" t="s">
        <v>13814</v>
      </c>
      <c r="K635" t="s">
        <v>13771</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13813</v>
      </c>
      <c r="G636" s="88">
        <v>2</v>
      </c>
      <c r="H636" s="88" t="s">
        <v>13770</v>
      </c>
      <c r="I636">
        <v>3</v>
      </c>
      <c r="J636" t="s">
        <v>13814</v>
      </c>
      <c r="K636" t="s">
        <v>13815</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13813</v>
      </c>
      <c r="G637" s="88">
        <v>2</v>
      </c>
      <c r="H637" s="88" t="s">
        <v>13770</v>
      </c>
      <c r="I637">
        <v>3</v>
      </c>
      <c r="J637" t="s">
        <v>13814</v>
      </c>
      <c r="K637" t="s">
        <v>13816</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13800</v>
      </c>
      <c r="G638" s="88">
        <v>1</v>
      </c>
      <c r="H638" s="88" t="s">
        <v>8278</v>
      </c>
      <c r="I638">
        <v>1</v>
      </c>
      <c r="J638" t="s">
        <v>13801</v>
      </c>
      <c r="K638" t="s">
        <v>13802</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13800</v>
      </c>
      <c r="G639" s="88">
        <v>1</v>
      </c>
      <c r="H639" s="88" t="s">
        <v>8278</v>
      </c>
      <c r="I639">
        <v>1</v>
      </c>
      <c r="J639" t="s">
        <v>13801</v>
      </c>
      <c r="K639" t="s">
        <v>13803</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13804</v>
      </c>
      <c r="G640" s="88">
        <v>2</v>
      </c>
      <c r="H640" s="88" t="s">
        <v>13770</v>
      </c>
      <c r="I640">
        <v>1</v>
      </c>
      <c r="J640" t="s">
        <v>13801</v>
      </c>
      <c r="K640" t="s">
        <v>13805</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13804</v>
      </c>
      <c r="G641" s="88">
        <v>2</v>
      </c>
      <c r="H641" s="88" t="s">
        <v>13770</v>
      </c>
      <c r="I641">
        <v>1</v>
      </c>
      <c r="J641" t="s">
        <v>13801</v>
      </c>
      <c r="K641" t="s">
        <v>13806</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13807</v>
      </c>
      <c r="G642" s="88">
        <v>1</v>
      </c>
      <c r="H642" s="88" t="s">
        <v>8278</v>
      </c>
      <c r="I642">
        <v>1</v>
      </c>
      <c r="J642" t="s">
        <v>13801</v>
      </c>
      <c r="K642" t="s">
        <v>13808</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13807</v>
      </c>
      <c r="G643" s="88">
        <v>1</v>
      </c>
      <c r="H643" s="88" t="s">
        <v>8278</v>
      </c>
      <c r="I643">
        <v>1</v>
      </c>
      <c r="J643" t="s">
        <v>13801</v>
      </c>
      <c r="K643" t="s">
        <v>13809</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13810</v>
      </c>
      <c r="G644" s="88">
        <v>1</v>
      </c>
      <c r="H644" s="88" t="s">
        <v>8278</v>
      </c>
      <c r="I644">
        <v>1</v>
      </c>
      <c r="J644" t="s">
        <v>13801</v>
      </c>
      <c r="K644" t="s">
        <v>13811</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13813</v>
      </c>
      <c r="G645" s="88">
        <v>2</v>
      </c>
      <c r="H645" s="88" t="s">
        <v>13770</v>
      </c>
      <c r="I645">
        <v>3</v>
      </c>
      <c r="J645" t="s">
        <v>13814</v>
      </c>
      <c r="K645" t="s">
        <v>13771</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13813</v>
      </c>
      <c r="G646" s="88">
        <v>2</v>
      </c>
      <c r="H646" s="88" t="s">
        <v>13770</v>
      </c>
      <c r="I646">
        <v>3</v>
      </c>
      <c r="J646" t="s">
        <v>13814</v>
      </c>
      <c r="K646" t="s">
        <v>13815</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13800</v>
      </c>
      <c r="G647" s="88">
        <v>1</v>
      </c>
      <c r="H647" s="88" t="s">
        <v>8278</v>
      </c>
      <c r="I647">
        <v>1</v>
      </c>
      <c r="J647" t="s">
        <v>13801</v>
      </c>
      <c r="K647" t="s">
        <v>13802</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13800</v>
      </c>
      <c r="G648" s="88">
        <v>1</v>
      </c>
      <c r="H648" s="88" t="s">
        <v>8278</v>
      </c>
      <c r="I648">
        <v>1</v>
      </c>
      <c r="J648" t="s">
        <v>13801</v>
      </c>
      <c r="K648" t="s">
        <v>13803</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13804</v>
      </c>
      <c r="G649" s="88">
        <v>2</v>
      </c>
      <c r="H649" s="88" t="s">
        <v>13770</v>
      </c>
      <c r="I649">
        <v>1</v>
      </c>
      <c r="J649" t="s">
        <v>13801</v>
      </c>
      <c r="K649" t="s">
        <v>13805</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13804</v>
      </c>
      <c r="G650" s="88">
        <v>2</v>
      </c>
      <c r="H650" s="88" t="s">
        <v>13770</v>
      </c>
      <c r="I650">
        <v>1</v>
      </c>
      <c r="J650" t="s">
        <v>13801</v>
      </c>
      <c r="K650" t="s">
        <v>13806</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13807</v>
      </c>
      <c r="G651" s="88">
        <v>1</v>
      </c>
      <c r="H651" s="88" t="s">
        <v>8278</v>
      </c>
      <c r="I651">
        <v>1</v>
      </c>
      <c r="J651" t="s">
        <v>13801</v>
      </c>
      <c r="K651" t="s">
        <v>13808</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13807</v>
      </c>
      <c r="G652" s="88">
        <v>1</v>
      </c>
      <c r="H652" s="88" t="s">
        <v>8278</v>
      </c>
      <c r="I652">
        <v>1</v>
      </c>
      <c r="J652" t="s">
        <v>13801</v>
      </c>
      <c r="K652" t="s">
        <v>13809</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13810</v>
      </c>
      <c r="G653" s="88">
        <v>1</v>
      </c>
      <c r="H653" s="88" t="s">
        <v>8278</v>
      </c>
      <c r="I653">
        <v>1</v>
      </c>
      <c r="J653" t="s">
        <v>13801</v>
      </c>
      <c r="K653" t="s">
        <v>13811</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13810</v>
      </c>
      <c r="G654" s="88">
        <v>1</v>
      </c>
      <c r="H654" s="88" t="s">
        <v>8278</v>
      </c>
      <c r="I654">
        <v>1</v>
      </c>
      <c r="J654" t="s">
        <v>13801</v>
      </c>
      <c r="K654" t="s">
        <v>13812</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13813</v>
      </c>
      <c r="G655" s="88">
        <v>2</v>
      </c>
      <c r="H655" s="88" t="s">
        <v>13770</v>
      </c>
      <c r="I655">
        <v>3</v>
      </c>
      <c r="J655" t="s">
        <v>13814</v>
      </c>
      <c r="K655" t="s">
        <v>13771</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13813</v>
      </c>
      <c r="G656" s="88">
        <v>2</v>
      </c>
      <c r="H656" s="88" t="s">
        <v>13770</v>
      </c>
      <c r="I656">
        <v>3</v>
      </c>
      <c r="J656" t="s">
        <v>13814</v>
      </c>
      <c r="K656" t="s">
        <v>13815</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13813</v>
      </c>
      <c r="G657" s="88">
        <v>2</v>
      </c>
      <c r="H657" s="88" t="s">
        <v>13770</v>
      </c>
      <c r="I657">
        <v>3</v>
      </c>
      <c r="J657" t="s">
        <v>13814</v>
      </c>
      <c r="K657" t="s">
        <v>13816</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13800</v>
      </c>
      <c r="G658" s="88">
        <v>1</v>
      </c>
      <c r="H658" s="88" t="s">
        <v>8278</v>
      </c>
      <c r="I658">
        <v>1</v>
      </c>
      <c r="J658" t="s">
        <v>13801</v>
      </c>
      <c r="K658" t="s">
        <v>13802</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13804</v>
      </c>
      <c r="G659" s="88">
        <v>2</v>
      </c>
      <c r="H659" s="88" t="s">
        <v>13770</v>
      </c>
      <c r="I659">
        <v>1</v>
      </c>
      <c r="J659" t="s">
        <v>13801</v>
      </c>
      <c r="K659" t="s">
        <v>13805</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13804</v>
      </c>
      <c r="G660" s="88">
        <v>2</v>
      </c>
      <c r="H660" s="88" t="s">
        <v>13770</v>
      </c>
      <c r="I660">
        <v>1</v>
      </c>
      <c r="J660" t="s">
        <v>13801</v>
      </c>
      <c r="K660" t="s">
        <v>13806</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13807</v>
      </c>
      <c r="G661" s="88">
        <v>1</v>
      </c>
      <c r="H661" s="88" t="s">
        <v>8278</v>
      </c>
      <c r="I661">
        <v>1</v>
      </c>
      <c r="J661" t="s">
        <v>13801</v>
      </c>
      <c r="K661" t="s">
        <v>13808</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13810</v>
      </c>
      <c r="G662" s="88">
        <v>1</v>
      </c>
      <c r="H662" s="88" t="s">
        <v>8278</v>
      </c>
      <c r="I662">
        <v>1</v>
      </c>
      <c r="J662" t="s">
        <v>13801</v>
      </c>
      <c r="K662" t="s">
        <v>13811</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13813</v>
      </c>
      <c r="G663" s="88">
        <v>2</v>
      </c>
      <c r="H663" s="88" t="s">
        <v>13770</v>
      </c>
      <c r="I663">
        <v>3</v>
      </c>
      <c r="J663" t="s">
        <v>13814</v>
      </c>
      <c r="K663" t="s">
        <v>13771</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13813</v>
      </c>
      <c r="G664" s="88">
        <v>2</v>
      </c>
      <c r="H664" s="88" t="s">
        <v>13770</v>
      </c>
      <c r="I664">
        <v>3</v>
      </c>
      <c r="J664" t="s">
        <v>13814</v>
      </c>
      <c r="K664" t="s">
        <v>13815</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13800</v>
      </c>
      <c r="G665" s="88">
        <v>1</v>
      </c>
      <c r="H665" s="88" t="s">
        <v>8278</v>
      </c>
      <c r="I665">
        <v>1</v>
      </c>
      <c r="J665" t="s">
        <v>13801</v>
      </c>
      <c r="K665" t="s">
        <v>13802</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13800</v>
      </c>
      <c r="G666" s="88">
        <v>1</v>
      </c>
      <c r="H666" s="88" t="s">
        <v>8278</v>
      </c>
      <c r="I666">
        <v>1</v>
      </c>
      <c r="J666" t="s">
        <v>13801</v>
      </c>
      <c r="K666" t="s">
        <v>13803</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13804</v>
      </c>
      <c r="G667" s="88">
        <v>2</v>
      </c>
      <c r="H667" s="88" t="s">
        <v>13770</v>
      </c>
      <c r="I667">
        <v>1</v>
      </c>
      <c r="J667" t="s">
        <v>13801</v>
      </c>
      <c r="K667" t="s">
        <v>13805</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13804</v>
      </c>
      <c r="G668" s="88">
        <v>2</v>
      </c>
      <c r="H668" s="88" t="s">
        <v>13770</v>
      </c>
      <c r="I668">
        <v>1</v>
      </c>
      <c r="J668" t="s">
        <v>13801</v>
      </c>
      <c r="K668" t="s">
        <v>13806</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13807</v>
      </c>
      <c r="G669" s="88">
        <v>1</v>
      </c>
      <c r="H669" s="88" t="s">
        <v>8278</v>
      </c>
      <c r="I669">
        <v>1</v>
      </c>
      <c r="J669" t="s">
        <v>13801</v>
      </c>
      <c r="K669" t="s">
        <v>13808</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13810</v>
      </c>
      <c r="G670" s="88">
        <v>1</v>
      </c>
      <c r="H670" s="88" t="s">
        <v>8278</v>
      </c>
      <c r="I670">
        <v>1</v>
      </c>
      <c r="J670" t="s">
        <v>13801</v>
      </c>
      <c r="K670" t="s">
        <v>13811</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13810</v>
      </c>
      <c r="G671" s="88">
        <v>1</v>
      </c>
      <c r="H671" s="88" t="s">
        <v>8278</v>
      </c>
      <c r="I671">
        <v>1</v>
      </c>
      <c r="J671" t="s">
        <v>13801</v>
      </c>
      <c r="K671" t="s">
        <v>13812</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13813</v>
      </c>
      <c r="G672" s="88">
        <v>2</v>
      </c>
      <c r="H672" s="88" t="s">
        <v>13770</v>
      </c>
      <c r="I672">
        <v>3</v>
      </c>
      <c r="J672" t="s">
        <v>13814</v>
      </c>
      <c r="K672" t="s">
        <v>13815</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13813</v>
      </c>
      <c r="G673" s="88">
        <v>2</v>
      </c>
      <c r="H673" s="88" t="s">
        <v>13770</v>
      </c>
      <c r="I673">
        <v>3</v>
      </c>
      <c r="J673" t="s">
        <v>13814</v>
      </c>
      <c r="K673" t="s">
        <v>13816</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13800</v>
      </c>
      <c r="G674" s="88">
        <v>1</v>
      </c>
      <c r="H674" s="88" t="s">
        <v>8278</v>
      </c>
      <c r="I674">
        <v>1</v>
      </c>
      <c r="J674" t="s">
        <v>13801</v>
      </c>
      <c r="K674" t="s">
        <v>13802</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13804</v>
      </c>
      <c r="G675" s="88">
        <v>2</v>
      </c>
      <c r="H675" s="88" t="s">
        <v>13770</v>
      </c>
      <c r="I675">
        <v>1</v>
      </c>
      <c r="J675" t="s">
        <v>13801</v>
      </c>
      <c r="K675" t="s">
        <v>13805</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13807</v>
      </c>
      <c r="G676" s="88">
        <v>1</v>
      </c>
      <c r="H676" s="88" t="s">
        <v>8278</v>
      </c>
      <c r="I676">
        <v>1</v>
      </c>
      <c r="J676" t="s">
        <v>13801</v>
      </c>
      <c r="K676" t="s">
        <v>13808</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13810</v>
      </c>
      <c r="G677" s="88">
        <v>1</v>
      </c>
      <c r="H677" s="88" t="s">
        <v>8278</v>
      </c>
      <c r="I677">
        <v>1</v>
      </c>
      <c r="J677" t="s">
        <v>13801</v>
      </c>
      <c r="K677" t="s">
        <v>13811</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13813</v>
      </c>
      <c r="G678" s="88">
        <v>2</v>
      </c>
      <c r="H678" s="88" t="s">
        <v>13770</v>
      </c>
      <c r="I678">
        <v>3</v>
      </c>
      <c r="J678" t="s">
        <v>13814</v>
      </c>
      <c r="K678" t="s">
        <v>13815</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13800</v>
      </c>
      <c r="G679" s="88">
        <v>1</v>
      </c>
      <c r="H679" s="88" t="s">
        <v>8278</v>
      </c>
      <c r="I679">
        <v>1</v>
      </c>
      <c r="J679" t="s">
        <v>13801</v>
      </c>
      <c r="K679" t="s">
        <v>13802</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13804</v>
      </c>
      <c r="G680" s="88">
        <v>2</v>
      </c>
      <c r="H680" s="88" t="s">
        <v>13770</v>
      </c>
      <c r="I680">
        <v>1</v>
      </c>
      <c r="J680" t="s">
        <v>13801</v>
      </c>
      <c r="K680" t="s">
        <v>13805</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13804</v>
      </c>
      <c r="G681" s="88">
        <v>2</v>
      </c>
      <c r="H681" s="88" t="s">
        <v>13770</v>
      </c>
      <c r="I681">
        <v>1</v>
      </c>
      <c r="J681" t="s">
        <v>13801</v>
      </c>
      <c r="K681" t="s">
        <v>13806</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13807</v>
      </c>
      <c r="G682" s="88">
        <v>1</v>
      </c>
      <c r="H682" s="88" t="s">
        <v>8278</v>
      </c>
      <c r="I682">
        <v>1</v>
      </c>
      <c r="J682" t="s">
        <v>13801</v>
      </c>
      <c r="K682" t="s">
        <v>13808</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13810</v>
      </c>
      <c r="G683" s="88">
        <v>1</v>
      </c>
      <c r="H683" s="88" t="s">
        <v>8278</v>
      </c>
      <c r="I683">
        <v>1</v>
      </c>
      <c r="J683" t="s">
        <v>13801</v>
      </c>
      <c r="K683" t="s">
        <v>13811</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13813</v>
      </c>
      <c r="G684" s="88">
        <v>2</v>
      </c>
      <c r="H684" s="88" t="s">
        <v>13770</v>
      </c>
      <c r="I684">
        <v>3</v>
      </c>
      <c r="J684" t="s">
        <v>13814</v>
      </c>
      <c r="K684" t="s">
        <v>13771</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13813</v>
      </c>
      <c r="G685" s="88">
        <v>2</v>
      </c>
      <c r="H685" s="88" t="s">
        <v>13770</v>
      </c>
      <c r="I685">
        <v>3</v>
      </c>
      <c r="J685" t="s">
        <v>13814</v>
      </c>
      <c r="K685" t="s">
        <v>13815</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13813</v>
      </c>
      <c r="G686" s="88">
        <v>2</v>
      </c>
      <c r="H686" s="88" t="s">
        <v>13770</v>
      </c>
      <c r="I686">
        <v>3</v>
      </c>
      <c r="J686" t="s">
        <v>13814</v>
      </c>
      <c r="K686" t="s">
        <v>13816</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13800</v>
      </c>
      <c r="G687" s="88">
        <v>1</v>
      </c>
      <c r="H687" s="88" t="s">
        <v>8278</v>
      </c>
      <c r="I687">
        <v>1</v>
      </c>
      <c r="J687" t="s">
        <v>13801</v>
      </c>
      <c r="K687" t="s">
        <v>13802</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13800</v>
      </c>
      <c r="G688" s="88">
        <v>1</v>
      </c>
      <c r="H688" s="88" t="s">
        <v>8278</v>
      </c>
      <c r="I688">
        <v>1</v>
      </c>
      <c r="J688" t="s">
        <v>13801</v>
      </c>
      <c r="K688" t="s">
        <v>13803</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13804</v>
      </c>
      <c r="G689" s="88">
        <v>2</v>
      </c>
      <c r="H689" s="88" t="s">
        <v>13770</v>
      </c>
      <c r="I689">
        <v>1</v>
      </c>
      <c r="J689" t="s">
        <v>13801</v>
      </c>
      <c r="K689" t="s">
        <v>13805</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13804</v>
      </c>
      <c r="G690" s="88">
        <v>2</v>
      </c>
      <c r="H690" s="88" t="s">
        <v>13770</v>
      </c>
      <c r="I690">
        <v>1</v>
      </c>
      <c r="J690" t="s">
        <v>13801</v>
      </c>
      <c r="K690" t="s">
        <v>13806</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13807</v>
      </c>
      <c r="G691" s="88">
        <v>1</v>
      </c>
      <c r="H691" s="88" t="s">
        <v>8278</v>
      </c>
      <c r="I691">
        <v>1</v>
      </c>
      <c r="J691" t="s">
        <v>13801</v>
      </c>
      <c r="K691" t="s">
        <v>13808</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13807</v>
      </c>
      <c r="G692" s="88">
        <v>1</v>
      </c>
      <c r="H692" s="88" t="s">
        <v>8278</v>
      </c>
      <c r="I692">
        <v>1</v>
      </c>
      <c r="J692" t="s">
        <v>13801</v>
      </c>
      <c r="K692" t="s">
        <v>13809</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13810</v>
      </c>
      <c r="G693" s="88">
        <v>1</v>
      </c>
      <c r="H693" s="88" t="s">
        <v>8278</v>
      </c>
      <c r="I693">
        <v>1</v>
      </c>
      <c r="J693" t="s">
        <v>13801</v>
      </c>
      <c r="K693" t="s">
        <v>13811</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13810</v>
      </c>
      <c r="G694" s="88">
        <v>1</v>
      </c>
      <c r="H694" s="88" t="s">
        <v>8278</v>
      </c>
      <c r="I694">
        <v>1</v>
      </c>
      <c r="J694" t="s">
        <v>13801</v>
      </c>
      <c r="K694" t="s">
        <v>13812</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13813</v>
      </c>
      <c r="G695" s="88">
        <v>2</v>
      </c>
      <c r="H695" s="88" t="s">
        <v>13770</v>
      </c>
      <c r="I695">
        <v>3</v>
      </c>
      <c r="J695" t="s">
        <v>13814</v>
      </c>
      <c r="K695" t="s">
        <v>13771</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13813</v>
      </c>
      <c r="G696" s="88">
        <v>2</v>
      </c>
      <c r="H696" s="88" t="s">
        <v>13770</v>
      </c>
      <c r="I696">
        <v>3</v>
      </c>
      <c r="J696" t="s">
        <v>13814</v>
      </c>
      <c r="K696" t="s">
        <v>13815</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13813</v>
      </c>
      <c r="G697" s="88">
        <v>2</v>
      </c>
      <c r="H697" s="88" t="s">
        <v>13770</v>
      </c>
      <c r="I697">
        <v>3</v>
      </c>
      <c r="J697" t="s">
        <v>13814</v>
      </c>
      <c r="K697" t="s">
        <v>13816</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13800</v>
      </c>
      <c r="G698" s="88">
        <v>1</v>
      </c>
      <c r="H698" s="88" t="s">
        <v>8278</v>
      </c>
      <c r="I698">
        <v>1</v>
      </c>
      <c r="J698" t="s">
        <v>13801</v>
      </c>
      <c r="K698" t="s">
        <v>13802</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13800</v>
      </c>
      <c r="G699" s="88">
        <v>1</v>
      </c>
      <c r="H699" s="88" t="s">
        <v>8278</v>
      </c>
      <c r="I699">
        <v>1</v>
      </c>
      <c r="J699" t="s">
        <v>13801</v>
      </c>
      <c r="K699" t="s">
        <v>13771</v>
      </c>
      <c r="L699">
        <v>270107</v>
      </c>
      <c r="M699" t="s">
        <v>13588</v>
      </c>
      <c r="N699">
        <v>270107006</v>
      </c>
      <c r="O699" t="s">
        <v>13613</v>
      </c>
      <c r="P699">
        <v>804</v>
      </c>
      <c r="Q699">
        <v>0</v>
      </c>
      <c r="R699">
        <v>0</v>
      </c>
    </row>
    <row r="700" spans="1:18" x14ac:dyDescent="0.25">
      <c r="A700">
        <v>7</v>
      </c>
      <c r="B700">
        <v>7102</v>
      </c>
      <c r="C700" t="s">
        <v>786</v>
      </c>
      <c r="D700" t="s">
        <v>1393</v>
      </c>
      <c r="E700">
        <v>2</v>
      </c>
      <c r="F700" t="s">
        <v>13804</v>
      </c>
      <c r="G700" s="88">
        <v>2</v>
      </c>
      <c r="H700" s="88" t="s">
        <v>13770</v>
      </c>
      <c r="I700">
        <v>1</v>
      </c>
      <c r="J700" t="s">
        <v>13801</v>
      </c>
      <c r="K700" t="s">
        <v>13805</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13804</v>
      </c>
      <c r="G701" s="88">
        <v>2</v>
      </c>
      <c r="H701" s="88" t="s">
        <v>13770</v>
      </c>
      <c r="I701">
        <v>1</v>
      </c>
      <c r="J701" t="s">
        <v>13801</v>
      </c>
      <c r="K701" t="s">
        <v>13806</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13807</v>
      </c>
      <c r="G702" s="88">
        <v>1</v>
      </c>
      <c r="H702" s="88" t="s">
        <v>8278</v>
      </c>
      <c r="I702">
        <v>1</v>
      </c>
      <c r="J702" t="s">
        <v>13801</v>
      </c>
      <c r="K702" t="s">
        <v>13808</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13807</v>
      </c>
      <c r="G703" s="88">
        <v>1</v>
      </c>
      <c r="H703" s="88" t="s">
        <v>8278</v>
      </c>
      <c r="I703">
        <v>1</v>
      </c>
      <c r="J703" t="s">
        <v>13801</v>
      </c>
      <c r="K703" t="s">
        <v>13771</v>
      </c>
      <c r="L703">
        <v>270107</v>
      </c>
      <c r="M703" t="s">
        <v>13588</v>
      </c>
      <c r="N703">
        <v>270107006</v>
      </c>
      <c r="O703" t="s">
        <v>13613</v>
      </c>
      <c r="P703">
        <v>804</v>
      </c>
      <c r="Q703">
        <v>0</v>
      </c>
      <c r="R703">
        <v>0</v>
      </c>
    </row>
    <row r="704" spans="1:18" x14ac:dyDescent="0.25">
      <c r="A704">
        <v>7</v>
      </c>
      <c r="B704">
        <v>7102</v>
      </c>
      <c r="C704" t="s">
        <v>786</v>
      </c>
      <c r="D704" t="s">
        <v>1393</v>
      </c>
      <c r="E704">
        <v>4</v>
      </c>
      <c r="F704" t="s">
        <v>13810</v>
      </c>
      <c r="G704" s="88">
        <v>1</v>
      </c>
      <c r="H704" s="88" t="s">
        <v>8278</v>
      </c>
      <c r="I704">
        <v>1</v>
      </c>
      <c r="J704" t="s">
        <v>13801</v>
      </c>
      <c r="K704" t="s">
        <v>13811</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13810</v>
      </c>
      <c r="G705" s="88">
        <v>1</v>
      </c>
      <c r="H705" s="88" t="s">
        <v>8278</v>
      </c>
      <c r="I705">
        <v>1</v>
      </c>
      <c r="J705" t="s">
        <v>13801</v>
      </c>
      <c r="K705" t="s">
        <v>13771</v>
      </c>
      <c r="L705">
        <v>270107</v>
      </c>
      <c r="M705" t="s">
        <v>13588</v>
      </c>
      <c r="N705">
        <v>270107006</v>
      </c>
      <c r="O705" t="s">
        <v>13613</v>
      </c>
      <c r="P705">
        <v>804</v>
      </c>
      <c r="Q705">
        <v>0</v>
      </c>
      <c r="R705">
        <v>0</v>
      </c>
    </row>
    <row r="706" spans="1:18" x14ac:dyDescent="0.25">
      <c r="A706">
        <v>7</v>
      </c>
      <c r="B706">
        <v>7102</v>
      </c>
      <c r="C706" t="s">
        <v>786</v>
      </c>
      <c r="D706" t="s">
        <v>1393</v>
      </c>
      <c r="E706">
        <v>7</v>
      </c>
      <c r="F706" t="s">
        <v>13813</v>
      </c>
      <c r="G706" s="88">
        <v>2</v>
      </c>
      <c r="H706" s="88" t="s">
        <v>13770</v>
      </c>
      <c r="I706">
        <v>3</v>
      </c>
      <c r="J706" t="s">
        <v>13814</v>
      </c>
      <c r="K706" t="s">
        <v>13771</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13813</v>
      </c>
      <c r="G707" s="88">
        <v>2</v>
      </c>
      <c r="H707" s="88" t="s">
        <v>13770</v>
      </c>
      <c r="I707">
        <v>3</v>
      </c>
      <c r="J707" t="s">
        <v>13814</v>
      </c>
      <c r="K707" t="s">
        <v>13815</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13813</v>
      </c>
      <c r="G708" s="88">
        <v>2</v>
      </c>
      <c r="H708" s="88" t="s">
        <v>13770</v>
      </c>
      <c r="I708">
        <v>3</v>
      </c>
      <c r="J708" t="s">
        <v>13814</v>
      </c>
      <c r="K708" t="s">
        <v>13816</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13800</v>
      </c>
      <c r="G709" s="88">
        <v>1</v>
      </c>
      <c r="H709" s="88" t="s">
        <v>8278</v>
      </c>
      <c r="I709">
        <v>1</v>
      </c>
      <c r="J709" t="s">
        <v>13801</v>
      </c>
      <c r="K709" t="s">
        <v>13802</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13800</v>
      </c>
      <c r="G710" s="88">
        <v>1</v>
      </c>
      <c r="H710" s="88" t="s">
        <v>8278</v>
      </c>
      <c r="I710">
        <v>1</v>
      </c>
      <c r="J710" t="s">
        <v>13801</v>
      </c>
      <c r="K710" t="s">
        <v>13803</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13804</v>
      </c>
      <c r="G711" s="88">
        <v>2</v>
      </c>
      <c r="H711" s="88" t="s">
        <v>13770</v>
      </c>
      <c r="I711">
        <v>1</v>
      </c>
      <c r="J711" t="s">
        <v>13801</v>
      </c>
      <c r="K711" t="s">
        <v>13805</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13804</v>
      </c>
      <c r="G712" s="88">
        <v>2</v>
      </c>
      <c r="H712" s="88" t="s">
        <v>13770</v>
      </c>
      <c r="I712">
        <v>1</v>
      </c>
      <c r="J712" t="s">
        <v>13801</v>
      </c>
      <c r="K712" t="s">
        <v>13806</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13807</v>
      </c>
      <c r="G713" s="88">
        <v>1</v>
      </c>
      <c r="H713" s="88" t="s">
        <v>8278</v>
      </c>
      <c r="I713">
        <v>1</v>
      </c>
      <c r="J713" t="s">
        <v>13801</v>
      </c>
      <c r="K713" t="s">
        <v>13808</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13807</v>
      </c>
      <c r="G714" s="88">
        <v>1</v>
      </c>
      <c r="H714" s="88" t="s">
        <v>8278</v>
      </c>
      <c r="I714">
        <v>1</v>
      </c>
      <c r="J714" t="s">
        <v>13801</v>
      </c>
      <c r="K714" t="s">
        <v>13809</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13810</v>
      </c>
      <c r="G715" s="88">
        <v>1</v>
      </c>
      <c r="H715" s="88" t="s">
        <v>8278</v>
      </c>
      <c r="I715">
        <v>1</v>
      </c>
      <c r="J715" t="s">
        <v>13801</v>
      </c>
      <c r="K715" t="s">
        <v>13811</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13810</v>
      </c>
      <c r="G716" s="88">
        <v>1</v>
      </c>
      <c r="H716" s="88" t="s">
        <v>8278</v>
      </c>
      <c r="I716">
        <v>1</v>
      </c>
      <c r="J716" t="s">
        <v>13801</v>
      </c>
      <c r="K716" t="s">
        <v>13812</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13813</v>
      </c>
      <c r="G717" s="88">
        <v>2</v>
      </c>
      <c r="H717" s="88" t="s">
        <v>13770</v>
      </c>
      <c r="I717">
        <v>3</v>
      </c>
      <c r="J717" t="s">
        <v>13814</v>
      </c>
      <c r="K717" t="s">
        <v>13771</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13813</v>
      </c>
      <c r="G718" s="88">
        <v>2</v>
      </c>
      <c r="H718" s="88" t="s">
        <v>13770</v>
      </c>
      <c r="I718">
        <v>3</v>
      </c>
      <c r="J718" t="s">
        <v>13814</v>
      </c>
      <c r="K718" t="s">
        <v>13815</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13813</v>
      </c>
      <c r="G719" s="88">
        <v>2</v>
      </c>
      <c r="H719" s="88" t="s">
        <v>13770</v>
      </c>
      <c r="I719">
        <v>3</v>
      </c>
      <c r="J719" t="s">
        <v>13814</v>
      </c>
      <c r="K719" t="s">
        <v>13816</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13800</v>
      </c>
      <c r="G720" s="88">
        <v>1</v>
      </c>
      <c r="H720" s="88" t="s">
        <v>8278</v>
      </c>
      <c r="I720">
        <v>1</v>
      </c>
      <c r="J720" t="s">
        <v>13801</v>
      </c>
      <c r="K720" t="s">
        <v>13802</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13800</v>
      </c>
      <c r="G721" s="88">
        <v>1</v>
      </c>
      <c r="H721" s="88" t="s">
        <v>8278</v>
      </c>
      <c r="I721">
        <v>1</v>
      </c>
      <c r="J721" t="s">
        <v>13801</v>
      </c>
      <c r="K721" t="s">
        <v>13803</v>
      </c>
      <c r="L721">
        <v>270107</v>
      </c>
      <c r="M721" t="s">
        <v>13588</v>
      </c>
      <c r="N721">
        <v>270107006</v>
      </c>
      <c r="O721" t="s">
        <v>13613</v>
      </c>
      <c r="P721">
        <v>223</v>
      </c>
      <c r="Q721">
        <v>0</v>
      </c>
      <c r="R721">
        <v>0</v>
      </c>
    </row>
    <row r="722" spans="1:18" x14ac:dyDescent="0.25">
      <c r="A722">
        <v>7</v>
      </c>
      <c r="B722">
        <v>7109</v>
      </c>
      <c r="C722" t="s">
        <v>786</v>
      </c>
      <c r="D722" t="s">
        <v>1413</v>
      </c>
      <c r="E722">
        <v>2</v>
      </c>
      <c r="F722" t="s">
        <v>13804</v>
      </c>
      <c r="G722" s="88">
        <v>2</v>
      </c>
      <c r="H722" s="88" t="s">
        <v>13770</v>
      </c>
      <c r="I722">
        <v>1</v>
      </c>
      <c r="J722" t="s">
        <v>13801</v>
      </c>
      <c r="K722" t="s">
        <v>13805</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13804</v>
      </c>
      <c r="G723" s="88">
        <v>2</v>
      </c>
      <c r="H723" s="88" t="s">
        <v>13770</v>
      </c>
      <c r="I723">
        <v>1</v>
      </c>
      <c r="J723" t="s">
        <v>13801</v>
      </c>
      <c r="K723" t="s">
        <v>13806</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13807</v>
      </c>
      <c r="G724" s="88">
        <v>1</v>
      </c>
      <c r="H724" s="88" t="s">
        <v>8278</v>
      </c>
      <c r="I724">
        <v>1</v>
      </c>
      <c r="J724" t="s">
        <v>13801</v>
      </c>
      <c r="K724" t="s">
        <v>13808</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13810</v>
      </c>
      <c r="G725" s="88">
        <v>1</v>
      </c>
      <c r="H725" s="88" t="s">
        <v>8278</v>
      </c>
      <c r="I725">
        <v>1</v>
      </c>
      <c r="J725" t="s">
        <v>13801</v>
      </c>
      <c r="K725" t="s">
        <v>13811</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13810</v>
      </c>
      <c r="G726" s="88">
        <v>1</v>
      </c>
      <c r="H726" s="88" t="s">
        <v>8278</v>
      </c>
      <c r="I726">
        <v>1</v>
      </c>
      <c r="J726" t="s">
        <v>13801</v>
      </c>
      <c r="K726" t="s">
        <v>13812</v>
      </c>
      <c r="L726">
        <v>270107</v>
      </c>
      <c r="M726" t="s">
        <v>13588</v>
      </c>
      <c r="N726">
        <v>270107006</v>
      </c>
      <c r="O726" t="s">
        <v>13613</v>
      </c>
      <c r="P726">
        <v>223</v>
      </c>
      <c r="Q726">
        <v>0</v>
      </c>
      <c r="R726">
        <v>0</v>
      </c>
    </row>
    <row r="727" spans="1:18" x14ac:dyDescent="0.25">
      <c r="A727">
        <v>7</v>
      </c>
      <c r="B727">
        <v>7109</v>
      </c>
      <c r="C727" t="s">
        <v>786</v>
      </c>
      <c r="D727" t="s">
        <v>1413</v>
      </c>
      <c r="E727">
        <v>7</v>
      </c>
      <c r="F727" t="s">
        <v>13813</v>
      </c>
      <c r="G727" s="88">
        <v>2</v>
      </c>
      <c r="H727" s="88" t="s">
        <v>13770</v>
      </c>
      <c r="I727">
        <v>3</v>
      </c>
      <c r="J727" t="s">
        <v>13814</v>
      </c>
      <c r="K727" t="s">
        <v>13771</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13813</v>
      </c>
      <c r="G728" s="88">
        <v>2</v>
      </c>
      <c r="H728" s="88" t="s">
        <v>13770</v>
      </c>
      <c r="I728">
        <v>3</v>
      </c>
      <c r="J728" t="s">
        <v>13814</v>
      </c>
      <c r="K728" t="s">
        <v>13815</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13813</v>
      </c>
      <c r="G729" s="88">
        <v>2</v>
      </c>
      <c r="H729" s="88" t="s">
        <v>13770</v>
      </c>
      <c r="I729">
        <v>3</v>
      </c>
      <c r="J729" t="s">
        <v>13814</v>
      </c>
      <c r="K729" t="s">
        <v>13816</v>
      </c>
      <c r="L729">
        <v>270107</v>
      </c>
      <c r="M729" t="s">
        <v>13588</v>
      </c>
      <c r="N729">
        <v>270107005</v>
      </c>
      <c r="O729" t="s">
        <v>13608</v>
      </c>
      <c r="P729">
        <v>372</v>
      </c>
      <c r="Q729">
        <v>0</v>
      </c>
      <c r="R729">
        <v>0</v>
      </c>
    </row>
    <row r="730" spans="1:18" x14ac:dyDescent="0.25">
      <c r="A730">
        <v>7</v>
      </c>
      <c r="B730">
        <v>7201</v>
      </c>
      <c r="C730" t="s">
        <v>786</v>
      </c>
      <c r="D730" t="s">
        <v>1419</v>
      </c>
      <c r="E730">
        <v>1</v>
      </c>
      <c r="F730" t="s">
        <v>13800</v>
      </c>
      <c r="G730" s="88">
        <v>1</v>
      </c>
      <c r="H730" s="88" t="s">
        <v>8278</v>
      </c>
      <c r="I730">
        <v>1</v>
      </c>
      <c r="J730" t="s">
        <v>13801</v>
      </c>
      <c r="K730" t="s">
        <v>13802</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13800</v>
      </c>
      <c r="G731" s="88">
        <v>1</v>
      </c>
      <c r="H731" s="88" t="s">
        <v>8278</v>
      </c>
      <c r="I731">
        <v>1</v>
      </c>
      <c r="J731" t="s">
        <v>13801</v>
      </c>
      <c r="K731" t="s">
        <v>13803</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13800</v>
      </c>
      <c r="G732" s="88">
        <v>1</v>
      </c>
      <c r="H732" s="88" t="s">
        <v>8278</v>
      </c>
      <c r="I732">
        <v>1</v>
      </c>
      <c r="J732" t="s">
        <v>13801</v>
      </c>
      <c r="K732" t="s">
        <v>13771</v>
      </c>
      <c r="L732">
        <v>270107</v>
      </c>
      <c r="M732" t="s">
        <v>13588</v>
      </c>
      <c r="N732">
        <v>270107006</v>
      </c>
      <c r="O732" t="s">
        <v>13613</v>
      </c>
      <c r="P732">
        <v>260</v>
      </c>
      <c r="Q732">
        <v>0</v>
      </c>
      <c r="R732">
        <v>0</v>
      </c>
    </row>
    <row r="733" spans="1:18" x14ac:dyDescent="0.25">
      <c r="A733">
        <v>7</v>
      </c>
      <c r="B733">
        <v>7201</v>
      </c>
      <c r="C733" t="s">
        <v>786</v>
      </c>
      <c r="D733" t="s">
        <v>1419</v>
      </c>
      <c r="E733">
        <v>2</v>
      </c>
      <c r="F733" t="s">
        <v>13804</v>
      </c>
      <c r="G733" s="88">
        <v>2</v>
      </c>
      <c r="H733" s="88" t="s">
        <v>13770</v>
      </c>
      <c r="I733">
        <v>1</v>
      </c>
      <c r="J733" t="s">
        <v>13801</v>
      </c>
      <c r="K733" t="s">
        <v>13805</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13804</v>
      </c>
      <c r="G734" s="88">
        <v>2</v>
      </c>
      <c r="H734" s="88" t="s">
        <v>13770</v>
      </c>
      <c r="I734">
        <v>1</v>
      </c>
      <c r="J734" t="s">
        <v>13801</v>
      </c>
      <c r="K734" t="s">
        <v>13806</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13807</v>
      </c>
      <c r="G735" s="88">
        <v>1</v>
      </c>
      <c r="H735" s="88" t="s">
        <v>8278</v>
      </c>
      <c r="I735">
        <v>1</v>
      </c>
      <c r="J735" t="s">
        <v>13801</v>
      </c>
      <c r="K735" t="s">
        <v>13808</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13807</v>
      </c>
      <c r="G736" s="88">
        <v>1</v>
      </c>
      <c r="H736" s="88" t="s">
        <v>8278</v>
      </c>
      <c r="I736">
        <v>1</v>
      </c>
      <c r="J736" t="s">
        <v>13801</v>
      </c>
      <c r="K736" t="s">
        <v>13809</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13807</v>
      </c>
      <c r="G737" s="88">
        <v>1</v>
      </c>
      <c r="H737" s="88" t="s">
        <v>8278</v>
      </c>
      <c r="I737">
        <v>1</v>
      </c>
      <c r="J737" t="s">
        <v>13801</v>
      </c>
      <c r="K737" t="s">
        <v>13771</v>
      </c>
      <c r="L737">
        <v>270107</v>
      </c>
      <c r="M737" t="s">
        <v>13588</v>
      </c>
      <c r="N737">
        <v>270107006</v>
      </c>
      <c r="O737" t="s">
        <v>13613</v>
      </c>
      <c r="P737">
        <v>260</v>
      </c>
      <c r="Q737">
        <v>0</v>
      </c>
      <c r="R737">
        <v>0</v>
      </c>
    </row>
    <row r="738" spans="1:18" x14ac:dyDescent="0.25">
      <c r="A738">
        <v>7</v>
      </c>
      <c r="B738">
        <v>7201</v>
      </c>
      <c r="C738" t="s">
        <v>786</v>
      </c>
      <c r="D738" t="s">
        <v>1419</v>
      </c>
      <c r="E738">
        <v>4</v>
      </c>
      <c r="F738" t="s">
        <v>13810</v>
      </c>
      <c r="G738" s="88">
        <v>1</v>
      </c>
      <c r="H738" s="88" t="s">
        <v>8278</v>
      </c>
      <c r="I738">
        <v>1</v>
      </c>
      <c r="J738" t="s">
        <v>13801</v>
      </c>
      <c r="K738" t="s">
        <v>13811</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13810</v>
      </c>
      <c r="G739" s="88">
        <v>1</v>
      </c>
      <c r="H739" s="88" t="s">
        <v>8278</v>
      </c>
      <c r="I739">
        <v>1</v>
      </c>
      <c r="J739" t="s">
        <v>13801</v>
      </c>
      <c r="K739" t="s">
        <v>13812</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13810</v>
      </c>
      <c r="G740" s="88">
        <v>1</v>
      </c>
      <c r="H740" s="88" t="s">
        <v>8278</v>
      </c>
      <c r="I740">
        <v>1</v>
      </c>
      <c r="J740" t="s">
        <v>13801</v>
      </c>
      <c r="K740" t="s">
        <v>13771</v>
      </c>
      <c r="L740">
        <v>270107</v>
      </c>
      <c r="M740" t="s">
        <v>13588</v>
      </c>
      <c r="N740">
        <v>270107006</v>
      </c>
      <c r="O740" t="s">
        <v>13613</v>
      </c>
      <c r="P740">
        <v>260</v>
      </c>
      <c r="Q740">
        <v>0</v>
      </c>
      <c r="R740">
        <v>0</v>
      </c>
    </row>
    <row r="741" spans="1:18" x14ac:dyDescent="0.25">
      <c r="A741">
        <v>7</v>
      </c>
      <c r="B741">
        <v>7201</v>
      </c>
      <c r="C741" t="s">
        <v>786</v>
      </c>
      <c r="D741" t="s">
        <v>1419</v>
      </c>
      <c r="E741">
        <v>7</v>
      </c>
      <c r="F741" t="s">
        <v>13813</v>
      </c>
      <c r="G741" s="88">
        <v>2</v>
      </c>
      <c r="H741" s="88" t="s">
        <v>13770</v>
      </c>
      <c r="I741">
        <v>3</v>
      </c>
      <c r="J741" t="s">
        <v>13814</v>
      </c>
      <c r="K741" t="s">
        <v>13771</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13813</v>
      </c>
      <c r="G742" s="88">
        <v>2</v>
      </c>
      <c r="H742" s="88" t="s">
        <v>13770</v>
      </c>
      <c r="I742">
        <v>3</v>
      </c>
      <c r="J742" t="s">
        <v>13814</v>
      </c>
      <c r="K742" t="s">
        <v>13815</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13813</v>
      </c>
      <c r="G743" s="88">
        <v>2</v>
      </c>
      <c r="H743" s="88" t="s">
        <v>13770</v>
      </c>
      <c r="I743">
        <v>3</v>
      </c>
      <c r="J743" t="s">
        <v>13814</v>
      </c>
      <c r="K743" t="s">
        <v>13816</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13800</v>
      </c>
      <c r="G744" s="88">
        <v>1</v>
      </c>
      <c r="H744" s="88" t="s">
        <v>8278</v>
      </c>
      <c r="I744">
        <v>1</v>
      </c>
      <c r="J744" t="s">
        <v>13801</v>
      </c>
      <c r="K744" t="s">
        <v>13802</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13800</v>
      </c>
      <c r="G745" s="88">
        <v>1</v>
      </c>
      <c r="H745" s="88" t="s">
        <v>8278</v>
      </c>
      <c r="I745">
        <v>1</v>
      </c>
      <c r="J745" t="s">
        <v>13801</v>
      </c>
      <c r="K745" t="s">
        <v>13803</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13800</v>
      </c>
      <c r="G746" s="88">
        <v>1</v>
      </c>
      <c r="H746" s="88" t="s">
        <v>8278</v>
      </c>
      <c r="I746">
        <v>1</v>
      </c>
      <c r="J746" t="s">
        <v>13801</v>
      </c>
      <c r="K746" t="s">
        <v>13771</v>
      </c>
      <c r="L746">
        <v>270107</v>
      </c>
      <c r="M746" t="s">
        <v>13588</v>
      </c>
      <c r="N746">
        <v>270107006</v>
      </c>
      <c r="O746" t="s">
        <v>13613</v>
      </c>
      <c r="P746">
        <v>1647</v>
      </c>
      <c r="Q746">
        <v>0</v>
      </c>
      <c r="R746">
        <v>0</v>
      </c>
    </row>
    <row r="747" spans="1:18" x14ac:dyDescent="0.25">
      <c r="A747">
        <v>7</v>
      </c>
      <c r="B747">
        <v>7301</v>
      </c>
      <c r="C747" t="s">
        <v>786</v>
      </c>
      <c r="D747" t="s">
        <v>1428</v>
      </c>
      <c r="E747">
        <v>2</v>
      </c>
      <c r="F747" t="s">
        <v>13804</v>
      </c>
      <c r="G747" s="88">
        <v>2</v>
      </c>
      <c r="H747" s="88" t="s">
        <v>13770</v>
      </c>
      <c r="I747">
        <v>1</v>
      </c>
      <c r="J747" t="s">
        <v>13801</v>
      </c>
      <c r="K747" t="s">
        <v>13805</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13804</v>
      </c>
      <c r="G748" s="88">
        <v>2</v>
      </c>
      <c r="H748" s="88" t="s">
        <v>13770</v>
      </c>
      <c r="I748">
        <v>1</v>
      </c>
      <c r="J748" t="s">
        <v>13801</v>
      </c>
      <c r="K748" t="s">
        <v>13806</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13807</v>
      </c>
      <c r="G749" s="88">
        <v>1</v>
      </c>
      <c r="H749" s="88" t="s">
        <v>8278</v>
      </c>
      <c r="I749">
        <v>1</v>
      </c>
      <c r="J749" t="s">
        <v>13801</v>
      </c>
      <c r="K749" t="s">
        <v>13808</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13807</v>
      </c>
      <c r="G750" s="88">
        <v>1</v>
      </c>
      <c r="H750" s="88" t="s">
        <v>8278</v>
      </c>
      <c r="I750">
        <v>1</v>
      </c>
      <c r="J750" t="s">
        <v>13801</v>
      </c>
      <c r="K750" t="s">
        <v>13809</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13807</v>
      </c>
      <c r="G751" s="88">
        <v>1</v>
      </c>
      <c r="H751" s="88" t="s">
        <v>8278</v>
      </c>
      <c r="I751">
        <v>1</v>
      </c>
      <c r="J751" t="s">
        <v>13801</v>
      </c>
      <c r="K751" t="s">
        <v>13771</v>
      </c>
      <c r="L751">
        <v>270107</v>
      </c>
      <c r="M751" t="s">
        <v>13588</v>
      </c>
      <c r="N751">
        <v>270107006</v>
      </c>
      <c r="O751" t="s">
        <v>13613</v>
      </c>
      <c r="P751">
        <v>1647</v>
      </c>
      <c r="Q751">
        <v>0</v>
      </c>
      <c r="R751">
        <v>0</v>
      </c>
    </row>
    <row r="752" spans="1:18" x14ac:dyDescent="0.25">
      <c r="A752">
        <v>7</v>
      </c>
      <c r="B752">
        <v>7301</v>
      </c>
      <c r="C752" t="s">
        <v>786</v>
      </c>
      <c r="D752" t="s">
        <v>1428</v>
      </c>
      <c r="E752">
        <v>4</v>
      </c>
      <c r="F752" t="s">
        <v>13810</v>
      </c>
      <c r="G752" s="88">
        <v>1</v>
      </c>
      <c r="H752" s="88" t="s">
        <v>8278</v>
      </c>
      <c r="I752">
        <v>1</v>
      </c>
      <c r="J752" t="s">
        <v>13801</v>
      </c>
      <c r="K752" t="s">
        <v>13811</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13810</v>
      </c>
      <c r="G753" s="88">
        <v>1</v>
      </c>
      <c r="H753" s="88" t="s">
        <v>8278</v>
      </c>
      <c r="I753">
        <v>1</v>
      </c>
      <c r="J753" t="s">
        <v>13801</v>
      </c>
      <c r="K753" t="s">
        <v>13812</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13810</v>
      </c>
      <c r="G754" s="88">
        <v>1</v>
      </c>
      <c r="H754" s="88" t="s">
        <v>8278</v>
      </c>
      <c r="I754">
        <v>1</v>
      </c>
      <c r="J754" t="s">
        <v>13801</v>
      </c>
      <c r="K754" t="s">
        <v>13771</v>
      </c>
      <c r="L754">
        <v>270107</v>
      </c>
      <c r="M754" t="s">
        <v>13588</v>
      </c>
      <c r="N754">
        <v>270107006</v>
      </c>
      <c r="O754" t="s">
        <v>13613</v>
      </c>
      <c r="P754">
        <v>1647</v>
      </c>
      <c r="Q754">
        <v>0</v>
      </c>
      <c r="R754">
        <v>0</v>
      </c>
    </row>
    <row r="755" spans="1:18" x14ac:dyDescent="0.25">
      <c r="A755">
        <v>7</v>
      </c>
      <c r="B755">
        <v>7301</v>
      </c>
      <c r="C755" t="s">
        <v>786</v>
      </c>
      <c r="D755" t="s">
        <v>1428</v>
      </c>
      <c r="E755">
        <v>7</v>
      </c>
      <c r="F755" t="s">
        <v>13813</v>
      </c>
      <c r="G755" s="88">
        <v>2</v>
      </c>
      <c r="H755" s="88" t="s">
        <v>13770</v>
      </c>
      <c r="I755">
        <v>3</v>
      </c>
      <c r="J755" t="s">
        <v>13814</v>
      </c>
      <c r="K755" t="s">
        <v>13771</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13813</v>
      </c>
      <c r="G756" s="88">
        <v>2</v>
      </c>
      <c r="H756" s="88" t="s">
        <v>13770</v>
      </c>
      <c r="I756">
        <v>3</v>
      </c>
      <c r="J756" t="s">
        <v>13814</v>
      </c>
      <c r="K756" t="s">
        <v>13815</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13813</v>
      </c>
      <c r="G757" s="88">
        <v>2</v>
      </c>
      <c r="H757" s="88" t="s">
        <v>13770</v>
      </c>
      <c r="I757">
        <v>3</v>
      </c>
      <c r="J757" t="s">
        <v>13814</v>
      </c>
      <c r="K757" t="s">
        <v>13816</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13800</v>
      </c>
      <c r="G758" s="88">
        <v>1</v>
      </c>
      <c r="H758" s="88" t="s">
        <v>8278</v>
      </c>
      <c r="I758">
        <v>1</v>
      </c>
      <c r="J758" t="s">
        <v>13801</v>
      </c>
      <c r="K758" t="s">
        <v>13802</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13800</v>
      </c>
      <c r="G759" s="88">
        <v>1</v>
      </c>
      <c r="H759" s="88" t="s">
        <v>8278</v>
      </c>
      <c r="I759">
        <v>1</v>
      </c>
      <c r="J759" t="s">
        <v>13801</v>
      </c>
      <c r="K759" t="s">
        <v>13803</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13804</v>
      </c>
      <c r="G760" s="88">
        <v>2</v>
      </c>
      <c r="H760" s="88" t="s">
        <v>13770</v>
      </c>
      <c r="I760">
        <v>1</v>
      </c>
      <c r="J760" t="s">
        <v>13801</v>
      </c>
      <c r="K760" t="s">
        <v>13805</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13804</v>
      </c>
      <c r="G761" s="88">
        <v>2</v>
      </c>
      <c r="H761" s="88" t="s">
        <v>13770</v>
      </c>
      <c r="I761">
        <v>1</v>
      </c>
      <c r="J761" t="s">
        <v>13801</v>
      </c>
      <c r="K761" t="s">
        <v>13806</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13807</v>
      </c>
      <c r="G762" s="88">
        <v>1</v>
      </c>
      <c r="H762" s="88" t="s">
        <v>8278</v>
      </c>
      <c r="I762">
        <v>1</v>
      </c>
      <c r="J762" t="s">
        <v>13801</v>
      </c>
      <c r="K762" t="s">
        <v>13808</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13807</v>
      </c>
      <c r="G763" s="88">
        <v>1</v>
      </c>
      <c r="H763" s="88" t="s">
        <v>8278</v>
      </c>
      <c r="I763">
        <v>1</v>
      </c>
      <c r="J763" t="s">
        <v>13801</v>
      </c>
      <c r="K763" t="s">
        <v>13809</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13810</v>
      </c>
      <c r="G764" s="88">
        <v>1</v>
      </c>
      <c r="H764" s="88" t="s">
        <v>8278</v>
      </c>
      <c r="I764">
        <v>1</v>
      </c>
      <c r="J764" t="s">
        <v>13801</v>
      </c>
      <c r="K764" t="s">
        <v>13811</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13810</v>
      </c>
      <c r="G765" s="88">
        <v>1</v>
      </c>
      <c r="H765" s="88" t="s">
        <v>8278</v>
      </c>
      <c r="I765">
        <v>1</v>
      </c>
      <c r="J765" t="s">
        <v>13801</v>
      </c>
      <c r="K765" t="s">
        <v>13812</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13813</v>
      </c>
      <c r="G766" s="88">
        <v>2</v>
      </c>
      <c r="H766" s="88" t="s">
        <v>13770</v>
      </c>
      <c r="I766">
        <v>3</v>
      </c>
      <c r="J766" t="s">
        <v>13814</v>
      </c>
      <c r="K766" t="s">
        <v>13771</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13813</v>
      </c>
      <c r="G767" s="88">
        <v>2</v>
      </c>
      <c r="H767" s="88" t="s">
        <v>13770</v>
      </c>
      <c r="I767">
        <v>3</v>
      </c>
      <c r="J767" t="s">
        <v>13814</v>
      </c>
      <c r="K767" t="s">
        <v>13815</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13813</v>
      </c>
      <c r="G768" s="88">
        <v>2</v>
      </c>
      <c r="H768" s="88" t="s">
        <v>13770</v>
      </c>
      <c r="I768">
        <v>3</v>
      </c>
      <c r="J768" t="s">
        <v>13814</v>
      </c>
      <c r="K768" t="s">
        <v>13816</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13800</v>
      </c>
      <c r="G769" s="88">
        <v>1</v>
      </c>
      <c r="H769" s="88" t="s">
        <v>8278</v>
      </c>
      <c r="I769">
        <v>1</v>
      </c>
      <c r="J769" t="s">
        <v>13801</v>
      </c>
      <c r="K769" t="s">
        <v>13802</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13800</v>
      </c>
      <c r="G770" s="88">
        <v>1</v>
      </c>
      <c r="H770" s="88" t="s">
        <v>8278</v>
      </c>
      <c r="I770">
        <v>1</v>
      </c>
      <c r="J770" t="s">
        <v>13801</v>
      </c>
      <c r="K770" t="s">
        <v>13803</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13804</v>
      </c>
      <c r="G771" s="88">
        <v>2</v>
      </c>
      <c r="H771" s="88" t="s">
        <v>13770</v>
      </c>
      <c r="I771">
        <v>1</v>
      </c>
      <c r="J771" t="s">
        <v>13801</v>
      </c>
      <c r="K771" t="s">
        <v>13805</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13804</v>
      </c>
      <c r="G772" s="88">
        <v>2</v>
      </c>
      <c r="H772" s="88" t="s">
        <v>13770</v>
      </c>
      <c r="I772">
        <v>1</v>
      </c>
      <c r="J772" t="s">
        <v>13801</v>
      </c>
      <c r="K772" t="s">
        <v>13806</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13807</v>
      </c>
      <c r="G773" s="88">
        <v>1</v>
      </c>
      <c r="H773" s="88" t="s">
        <v>8278</v>
      </c>
      <c r="I773">
        <v>1</v>
      </c>
      <c r="J773" t="s">
        <v>13801</v>
      </c>
      <c r="K773" t="s">
        <v>13808</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13807</v>
      </c>
      <c r="G774" s="88">
        <v>1</v>
      </c>
      <c r="H774" s="88" t="s">
        <v>8278</v>
      </c>
      <c r="I774">
        <v>1</v>
      </c>
      <c r="J774" t="s">
        <v>13801</v>
      </c>
      <c r="K774" t="s">
        <v>13809</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13810</v>
      </c>
      <c r="G775" s="88">
        <v>1</v>
      </c>
      <c r="H775" s="88" t="s">
        <v>8278</v>
      </c>
      <c r="I775">
        <v>1</v>
      </c>
      <c r="J775" t="s">
        <v>13801</v>
      </c>
      <c r="K775" t="s">
        <v>13811</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13810</v>
      </c>
      <c r="G776" s="88">
        <v>1</v>
      </c>
      <c r="H776" s="88" t="s">
        <v>8278</v>
      </c>
      <c r="I776">
        <v>1</v>
      </c>
      <c r="J776" t="s">
        <v>13801</v>
      </c>
      <c r="K776" t="s">
        <v>13812</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13813</v>
      </c>
      <c r="G777" s="88">
        <v>2</v>
      </c>
      <c r="H777" s="88" t="s">
        <v>13770</v>
      </c>
      <c r="I777">
        <v>3</v>
      </c>
      <c r="J777" t="s">
        <v>13814</v>
      </c>
      <c r="K777" t="s">
        <v>13771</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13813</v>
      </c>
      <c r="G778" s="88">
        <v>2</v>
      </c>
      <c r="H778" s="88" t="s">
        <v>13770</v>
      </c>
      <c r="I778">
        <v>3</v>
      </c>
      <c r="J778" t="s">
        <v>13814</v>
      </c>
      <c r="K778" t="s">
        <v>13815</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13813</v>
      </c>
      <c r="G779" s="88">
        <v>2</v>
      </c>
      <c r="H779" s="88" t="s">
        <v>13770</v>
      </c>
      <c r="I779">
        <v>3</v>
      </c>
      <c r="J779" t="s">
        <v>13814</v>
      </c>
      <c r="K779" t="s">
        <v>13816</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13800</v>
      </c>
      <c r="G780" s="88">
        <v>1</v>
      </c>
      <c r="H780" s="88" t="s">
        <v>8278</v>
      </c>
      <c r="I780">
        <v>1</v>
      </c>
      <c r="J780" t="s">
        <v>13801</v>
      </c>
      <c r="K780" t="s">
        <v>13802</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13804</v>
      </c>
      <c r="G781" s="88">
        <v>2</v>
      </c>
      <c r="H781" s="88" t="s">
        <v>13770</v>
      </c>
      <c r="I781">
        <v>1</v>
      </c>
      <c r="J781" t="s">
        <v>13801</v>
      </c>
      <c r="K781" t="s">
        <v>13805</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13807</v>
      </c>
      <c r="G782" s="88">
        <v>1</v>
      </c>
      <c r="H782" s="88" t="s">
        <v>8278</v>
      </c>
      <c r="I782">
        <v>1</v>
      </c>
      <c r="J782" t="s">
        <v>13801</v>
      </c>
      <c r="K782" t="s">
        <v>13808</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13810</v>
      </c>
      <c r="G783" s="88">
        <v>1</v>
      </c>
      <c r="H783" s="88" t="s">
        <v>8278</v>
      </c>
      <c r="I783">
        <v>1</v>
      </c>
      <c r="J783" t="s">
        <v>13801</v>
      </c>
      <c r="K783" t="s">
        <v>13811</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13813</v>
      </c>
      <c r="G784" s="88">
        <v>2</v>
      </c>
      <c r="H784" s="88" t="s">
        <v>13770</v>
      </c>
      <c r="I784">
        <v>3</v>
      </c>
      <c r="J784" t="s">
        <v>13814</v>
      </c>
      <c r="K784" t="s">
        <v>13771</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13813</v>
      </c>
      <c r="G785" s="88">
        <v>2</v>
      </c>
      <c r="H785" s="88" t="s">
        <v>13770</v>
      </c>
      <c r="I785">
        <v>3</v>
      </c>
      <c r="J785" t="s">
        <v>13814</v>
      </c>
      <c r="K785" t="s">
        <v>13815</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13800</v>
      </c>
      <c r="G786" s="88">
        <v>1</v>
      </c>
      <c r="H786" s="88" t="s">
        <v>8278</v>
      </c>
      <c r="I786">
        <v>1</v>
      </c>
      <c r="J786" t="s">
        <v>13801</v>
      </c>
      <c r="K786" t="s">
        <v>13802</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13804</v>
      </c>
      <c r="G787" s="88">
        <v>2</v>
      </c>
      <c r="H787" s="88" t="s">
        <v>13770</v>
      </c>
      <c r="I787">
        <v>1</v>
      </c>
      <c r="J787" t="s">
        <v>13801</v>
      </c>
      <c r="K787" t="s">
        <v>13805</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13807</v>
      </c>
      <c r="G788" s="88">
        <v>1</v>
      </c>
      <c r="H788" s="88" t="s">
        <v>8278</v>
      </c>
      <c r="I788">
        <v>1</v>
      </c>
      <c r="J788" t="s">
        <v>13801</v>
      </c>
      <c r="K788" t="s">
        <v>13808</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13810</v>
      </c>
      <c r="G789" s="88">
        <v>1</v>
      </c>
      <c r="H789" s="88" t="s">
        <v>8278</v>
      </c>
      <c r="I789">
        <v>1</v>
      </c>
      <c r="J789" t="s">
        <v>13801</v>
      </c>
      <c r="K789" t="s">
        <v>13811</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13813</v>
      </c>
      <c r="G790" s="88">
        <v>2</v>
      </c>
      <c r="H790" s="88" t="s">
        <v>13770</v>
      </c>
      <c r="I790">
        <v>3</v>
      </c>
      <c r="J790" t="s">
        <v>13814</v>
      </c>
      <c r="K790" t="s">
        <v>13771</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13813</v>
      </c>
      <c r="G791" s="88">
        <v>2</v>
      </c>
      <c r="H791" s="88" t="s">
        <v>13770</v>
      </c>
      <c r="I791">
        <v>3</v>
      </c>
      <c r="J791" t="s">
        <v>13814</v>
      </c>
      <c r="K791" t="s">
        <v>13815</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13800</v>
      </c>
      <c r="G792" s="88">
        <v>1</v>
      </c>
      <c r="H792" s="88" t="s">
        <v>8278</v>
      </c>
      <c r="I792">
        <v>1</v>
      </c>
      <c r="J792" t="s">
        <v>13801</v>
      </c>
      <c r="K792" t="s">
        <v>13802</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13800</v>
      </c>
      <c r="G793" s="88">
        <v>1</v>
      </c>
      <c r="H793" s="88" t="s">
        <v>8278</v>
      </c>
      <c r="I793">
        <v>1</v>
      </c>
      <c r="J793" t="s">
        <v>13801</v>
      </c>
      <c r="K793" t="s">
        <v>13803</v>
      </c>
      <c r="L793">
        <v>270107</v>
      </c>
      <c r="M793" t="s">
        <v>13588</v>
      </c>
      <c r="N793">
        <v>270107006</v>
      </c>
      <c r="O793" t="s">
        <v>13613</v>
      </c>
      <c r="P793">
        <v>2176</v>
      </c>
      <c r="Q793">
        <v>0</v>
      </c>
      <c r="R793">
        <v>723.64</v>
      </c>
    </row>
    <row r="794" spans="1:18" x14ac:dyDescent="0.25">
      <c r="A794">
        <v>7</v>
      </c>
      <c r="B794">
        <v>7401</v>
      </c>
      <c r="C794" t="s">
        <v>786</v>
      </c>
      <c r="D794" t="s">
        <v>1455</v>
      </c>
      <c r="E794">
        <v>2</v>
      </c>
      <c r="F794" t="s">
        <v>13804</v>
      </c>
      <c r="G794" s="88">
        <v>2</v>
      </c>
      <c r="H794" s="88" t="s">
        <v>13770</v>
      </c>
      <c r="I794">
        <v>1</v>
      </c>
      <c r="J794" t="s">
        <v>13801</v>
      </c>
      <c r="K794" t="s">
        <v>13805</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13804</v>
      </c>
      <c r="G795" s="88">
        <v>2</v>
      </c>
      <c r="H795" s="88" t="s">
        <v>13770</v>
      </c>
      <c r="I795">
        <v>1</v>
      </c>
      <c r="J795" t="s">
        <v>13801</v>
      </c>
      <c r="K795" t="s">
        <v>13806</v>
      </c>
      <c r="L795">
        <v>270107</v>
      </c>
      <c r="M795" t="s">
        <v>13588</v>
      </c>
      <c r="N795">
        <v>270107006</v>
      </c>
      <c r="O795" t="s">
        <v>13613</v>
      </c>
      <c r="P795">
        <v>4071</v>
      </c>
      <c r="Q795">
        <v>0</v>
      </c>
      <c r="R795">
        <v>723.64</v>
      </c>
    </row>
    <row r="796" spans="1:18" x14ac:dyDescent="0.25">
      <c r="A796">
        <v>7</v>
      </c>
      <c r="B796">
        <v>7401</v>
      </c>
      <c r="C796" t="s">
        <v>786</v>
      </c>
      <c r="D796" t="s">
        <v>1455</v>
      </c>
      <c r="E796">
        <v>3</v>
      </c>
      <c r="F796" t="s">
        <v>13807</v>
      </c>
      <c r="G796" s="88">
        <v>1</v>
      </c>
      <c r="H796" s="88" t="s">
        <v>8278</v>
      </c>
      <c r="I796">
        <v>1</v>
      </c>
      <c r="J796" t="s">
        <v>13801</v>
      </c>
      <c r="K796" t="s">
        <v>13808</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13807</v>
      </c>
      <c r="G797" s="88">
        <v>1</v>
      </c>
      <c r="H797" s="88" t="s">
        <v>8278</v>
      </c>
      <c r="I797">
        <v>1</v>
      </c>
      <c r="J797" t="s">
        <v>13801</v>
      </c>
      <c r="K797" t="s">
        <v>13809</v>
      </c>
      <c r="L797">
        <v>270107</v>
      </c>
      <c r="M797" t="s">
        <v>13588</v>
      </c>
      <c r="N797">
        <v>270107006</v>
      </c>
      <c r="O797" t="s">
        <v>13613</v>
      </c>
      <c r="P797">
        <v>0</v>
      </c>
      <c r="Q797">
        <v>0</v>
      </c>
      <c r="R797">
        <v>723.64</v>
      </c>
    </row>
    <row r="798" spans="1:18" x14ac:dyDescent="0.25">
      <c r="A798">
        <v>7</v>
      </c>
      <c r="B798">
        <v>7401</v>
      </c>
      <c r="C798" t="s">
        <v>786</v>
      </c>
      <c r="D798" t="s">
        <v>1455</v>
      </c>
      <c r="E798">
        <v>4</v>
      </c>
      <c r="F798" t="s">
        <v>13810</v>
      </c>
      <c r="G798" s="88">
        <v>1</v>
      </c>
      <c r="H798" s="88" t="s">
        <v>8278</v>
      </c>
      <c r="I798">
        <v>1</v>
      </c>
      <c r="J798" t="s">
        <v>13801</v>
      </c>
      <c r="K798" t="s">
        <v>13811</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13810</v>
      </c>
      <c r="G799" s="88">
        <v>1</v>
      </c>
      <c r="H799" s="88" t="s">
        <v>8278</v>
      </c>
      <c r="I799">
        <v>1</v>
      </c>
      <c r="J799" t="s">
        <v>13801</v>
      </c>
      <c r="K799" t="s">
        <v>13812</v>
      </c>
      <c r="L799">
        <v>270107</v>
      </c>
      <c r="M799" t="s">
        <v>13588</v>
      </c>
      <c r="N799">
        <v>270107006</v>
      </c>
      <c r="O799" t="s">
        <v>13613</v>
      </c>
      <c r="P799">
        <v>2176</v>
      </c>
      <c r="Q799">
        <v>0</v>
      </c>
      <c r="R799">
        <v>723.64</v>
      </c>
    </row>
    <row r="800" spans="1:18" x14ac:dyDescent="0.25">
      <c r="A800">
        <v>7</v>
      </c>
      <c r="B800">
        <v>7401</v>
      </c>
      <c r="C800" t="s">
        <v>786</v>
      </c>
      <c r="D800" t="s">
        <v>1455</v>
      </c>
      <c r="E800">
        <v>7</v>
      </c>
      <c r="F800" t="s">
        <v>13813</v>
      </c>
      <c r="G800" s="88">
        <v>2</v>
      </c>
      <c r="H800" s="88" t="s">
        <v>13770</v>
      </c>
      <c r="I800">
        <v>3</v>
      </c>
      <c r="J800" t="s">
        <v>13814</v>
      </c>
      <c r="K800" t="s">
        <v>13771</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13813</v>
      </c>
      <c r="G801" s="88">
        <v>2</v>
      </c>
      <c r="H801" s="88" t="s">
        <v>13770</v>
      </c>
      <c r="I801">
        <v>3</v>
      </c>
      <c r="J801" t="s">
        <v>13814</v>
      </c>
      <c r="K801" t="s">
        <v>13815</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13813</v>
      </c>
      <c r="G802" s="88">
        <v>2</v>
      </c>
      <c r="H802" s="88" t="s">
        <v>13770</v>
      </c>
      <c r="I802">
        <v>3</v>
      </c>
      <c r="J802" t="s">
        <v>13814</v>
      </c>
      <c r="K802" t="s">
        <v>13816</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13800</v>
      </c>
      <c r="G803" s="88">
        <v>1</v>
      </c>
      <c r="H803" s="88" t="s">
        <v>8278</v>
      </c>
      <c r="I803">
        <v>1</v>
      </c>
      <c r="J803" t="s">
        <v>13801</v>
      </c>
      <c r="K803" t="s">
        <v>13802</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13800</v>
      </c>
      <c r="G804" s="88">
        <v>1</v>
      </c>
      <c r="H804" s="88" t="s">
        <v>8278</v>
      </c>
      <c r="I804">
        <v>1</v>
      </c>
      <c r="J804" t="s">
        <v>13801</v>
      </c>
      <c r="K804" t="s">
        <v>13803</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13804</v>
      </c>
      <c r="G805" s="88">
        <v>2</v>
      </c>
      <c r="H805" s="88" t="s">
        <v>13770</v>
      </c>
      <c r="I805">
        <v>1</v>
      </c>
      <c r="J805" t="s">
        <v>13801</v>
      </c>
      <c r="K805" t="s">
        <v>13805</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13804</v>
      </c>
      <c r="G806" s="88">
        <v>2</v>
      </c>
      <c r="H806" s="88" t="s">
        <v>13770</v>
      </c>
      <c r="I806">
        <v>1</v>
      </c>
      <c r="J806" t="s">
        <v>13801</v>
      </c>
      <c r="K806" t="s">
        <v>13806</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13807</v>
      </c>
      <c r="G807" s="88">
        <v>1</v>
      </c>
      <c r="H807" s="88" t="s">
        <v>8278</v>
      </c>
      <c r="I807">
        <v>1</v>
      </c>
      <c r="J807" t="s">
        <v>13801</v>
      </c>
      <c r="K807" t="s">
        <v>13808</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13807</v>
      </c>
      <c r="G808" s="88">
        <v>1</v>
      </c>
      <c r="H808" s="88" t="s">
        <v>8278</v>
      </c>
      <c r="I808">
        <v>1</v>
      </c>
      <c r="J808" t="s">
        <v>13801</v>
      </c>
      <c r="K808" t="s">
        <v>13809</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13810</v>
      </c>
      <c r="G809" s="88">
        <v>1</v>
      </c>
      <c r="H809" s="88" t="s">
        <v>8278</v>
      </c>
      <c r="I809">
        <v>1</v>
      </c>
      <c r="J809" t="s">
        <v>13801</v>
      </c>
      <c r="K809" t="s">
        <v>13811</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13810</v>
      </c>
      <c r="G810" s="88">
        <v>1</v>
      </c>
      <c r="H810" s="88" t="s">
        <v>8278</v>
      </c>
      <c r="I810">
        <v>1</v>
      </c>
      <c r="J810" t="s">
        <v>13801</v>
      </c>
      <c r="K810" t="s">
        <v>13812</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13813</v>
      </c>
      <c r="G811" s="88">
        <v>2</v>
      </c>
      <c r="H811" s="88" t="s">
        <v>13770</v>
      </c>
      <c r="I811">
        <v>3</v>
      </c>
      <c r="J811" t="s">
        <v>13814</v>
      </c>
      <c r="K811" t="s">
        <v>13771</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13813</v>
      </c>
      <c r="G812" s="88">
        <v>2</v>
      </c>
      <c r="H812" s="88" t="s">
        <v>13770</v>
      </c>
      <c r="I812">
        <v>3</v>
      </c>
      <c r="J812" t="s">
        <v>13814</v>
      </c>
      <c r="K812" t="s">
        <v>13815</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13800</v>
      </c>
      <c r="G813" s="88">
        <v>1</v>
      </c>
      <c r="H813" s="88" t="s">
        <v>8278</v>
      </c>
      <c r="I813">
        <v>1</v>
      </c>
      <c r="J813" t="s">
        <v>13801</v>
      </c>
      <c r="K813" t="s">
        <v>13802</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13804</v>
      </c>
      <c r="G814" s="88">
        <v>2</v>
      </c>
      <c r="H814" s="88" t="s">
        <v>13770</v>
      </c>
      <c r="I814">
        <v>1</v>
      </c>
      <c r="J814" t="s">
        <v>13801</v>
      </c>
      <c r="K814" t="s">
        <v>13805</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13807</v>
      </c>
      <c r="G815" s="88">
        <v>1</v>
      </c>
      <c r="H815" s="88" t="s">
        <v>8278</v>
      </c>
      <c r="I815">
        <v>1</v>
      </c>
      <c r="J815" t="s">
        <v>13801</v>
      </c>
      <c r="K815" t="s">
        <v>13808</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13810</v>
      </c>
      <c r="G816" s="88">
        <v>1</v>
      </c>
      <c r="H816" s="88" t="s">
        <v>8278</v>
      </c>
      <c r="I816">
        <v>1</v>
      </c>
      <c r="J816" t="s">
        <v>13801</v>
      </c>
      <c r="K816" t="s">
        <v>13811</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13813</v>
      </c>
      <c r="G817" s="88">
        <v>2</v>
      </c>
      <c r="H817" s="88" t="s">
        <v>13770</v>
      </c>
      <c r="I817">
        <v>3</v>
      </c>
      <c r="J817" t="s">
        <v>13814</v>
      </c>
      <c r="K817" t="s">
        <v>13771</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13813</v>
      </c>
      <c r="G818" s="88">
        <v>2</v>
      </c>
      <c r="H818" s="88" t="s">
        <v>13770</v>
      </c>
      <c r="I818">
        <v>3</v>
      </c>
      <c r="J818" t="s">
        <v>13814</v>
      </c>
      <c r="K818" t="s">
        <v>13815</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13800</v>
      </c>
      <c r="G819" s="88">
        <v>1</v>
      </c>
      <c r="H819" s="88" t="s">
        <v>8278</v>
      </c>
      <c r="I819">
        <v>1</v>
      </c>
      <c r="J819" t="s">
        <v>13801</v>
      </c>
      <c r="K819" t="s">
        <v>13802</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13804</v>
      </c>
      <c r="G820" s="88">
        <v>2</v>
      </c>
      <c r="H820" s="88" t="s">
        <v>13770</v>
      </c>
      <c r="I820">
        <v>1</v>
      </c>
      <c r="J820" t="s">
        <v>13801</v>
      </c>
      <c r="K820" t="s">
        <v>13805</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13804</v>
      </c>
      <c r="G821" s="88">
        <v>2</v>
      </c>
      <c r="H821" s="88" t="s">
        <v>13770</v>
      </c>
      <c r="I821">
        <v>1</v>
      </c>
      <c r="J821" t="s">
        <v>13801</v>
      </c>
      <c r="K821" t="s">
        <v>13806</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13807</v>
      </c>
      <c r="G822" s="88">
        <v>1</v>
      </c>
      <c r="H822" s="88" t="s">
        <v>8278</v>
      </c>
      <c r="I822">
        <v>1</v>
      </c>
      <c r="J822" t="s">
        <v>13801</v>
      </c>
      <c r="K822" t="s">
        <v>13808</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13810</v>
      </c>
      <c r="G823" s="88">
        <v>1</v>
      </c>
      <c r="H823" s="88" t="s">
        <v>8278</v>
      </c>
      <c r="I823">
        <v>1</v>
      </c>
      <c r="J823" t="s">
        <v>13801</v>
      </c>
      <c r="K823" t="s">
        <v>13811</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13813</v>
      </c>
      <c r="G824" s="88">
        <v>2</v>
      </c>
      <c r="H824" s="88" t="s">
        <v>13770</v>
      </c>
      <c r="I824">
        <v>3</v>
      </c>
      <c r="J824" t="s">
        <v>13814</v>
      </c>
      <c r="K824" t="s">
        <v>13771</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13813</v>
      </c>
      <c r="G825" s="88">
        <v>2</v>
      </c>
      <c r="H825" s="88" t="s">
        <v>13770</v>
      </c>
      <c r="I825">
        <v>3</v>
      </c>
      <c r="J825" t="s">
        <v>13814</v>
      </c>
      <c r="K825" t="s">
        <v>13815</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13813</v>
      </c>
      <c r="G826" s="88">
        <v>2</v>
      </c>
      <c r="H826" s="88" t="s">
        <v>13770</v>
      </c>
      <c r="I826">
        <v>3</v>
      </c>
      <c r="J826" t="s">
        <v>13814</v>
      </c>
      <c r="K826" t="s">
        <v>13816</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13800</v>
      </c>
      <c r="G827" s="88">
        <v>1</v>
      </c>
      <c r="H827" s="88" t="s">
        <v>8278</v>
      </c>
      <c r="I827">
        <v>1</v>
      </c>
      <c r="J827" t="s">
        <v>13801</v>
      </c>
      <c r="K827" t="s">
        <v>13802</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13804</v>
      </c>
      <c r="G828" s="88">
        <v>2</v>
      </c>
      <c r="H828" s="88" t="s">
        <v>13770</v>
      </c>
      <c r="I828">
        <v>1</v>
      </c>
      <c r="J828" t="s">
        <v>13801</v>
      </c>
      <c r="K828" t="s">
        <v>13805</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13807</v>
      </c>
      <c r="G829" s="88">
        <v>1</v>
      </c>
      <c r="H829" s="88" t="s">
        <v>8278</v>
      </c>
      <c r="I829">
        <v>1</v>
      </c>
      <c r="J829" t="s">
        <v>13801</v>
      </c>
      <c r="K829" t="s">
        <v>13808</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13810</v>
      </c>
      <c r="G830" s="88">
        <v>1</v>
      </c>
      <c r="H830" s="88" t="s">
        <v>8278</v>
      </c>
      <c r="I830">
        <v>1</v>
      </c>
      <c r="J830" t="s">
        <v>13801</v>
      </c>
      <c r="K830" t="s">
        <v>13811</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13813</v>
      </c>
      <c r="G831" s="88">
        <v>2</v>
      </c>
      <c r="H831" s="88" t="s">
        <v>13770</v>
      </c>
      <c r="I831">
        <v>3</v>
      </c>
      <c r="J831" t="s">
        <v>13814</v>
      </c>
      <c r="K831" t="s">
        <v>13771</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13813</v>
      </c>
      <c r="G832" s="88">
        <v>2</v>
      </c>
      <c r="H832" s="88" t="s">
        <v>13770</v>
      </c>
      <c r="I832">
        <v>3</v>
      </c>
      <c r="J832" t="s">
        <v>13814</v>
      </c>
      <c r="K832" t="s">
        <v>13815</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13800</v>
      </c>
      <c r="G833" s="88">
        <v>1</v>
      </c>
      <c r="H833" s="88" t="s">
        <v>8278</v>
      </c>
      <c r="I833">
        <v>1</v>
      </c>
      <c r="J833" t="s">
        <v>13801</v>
      </c>
      <c r="K833" t="s">
        <v>13802</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13804</v>
      </c>
      <c r="G834" s="88">
        <v>2</v>
      </c>
      <c r="H834" s="88" t="s">
        <v>13770</v>
      </c>
      <c r="I834">
        <v>1</v>
      </c>
      <c r="J834" t="s">
        <v>13801</v>
      </c>
      <c r="K834" t="s">
        <v>13805</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13804</v>
      </c>
      <c r="G835" s="88">
        <v>2</v>
      </c>
      <c r="H835" s="88" t="s">
        <v>13770</v>
      </c>
      <c r="I835">
        <v>1</v>
      </c>
      <c r="J835" t="s">
        <v>13801</v>
      </c>
      <c r="K835" t="s">
        <v>13806</v>
      </c>
      <c r="L835">
        <v>270107</v>
      </c>
      <c r="M835" t="s">
        <v>13588</v>
      </c>
      <c r="N835">
        <v>270107006</v>
      </c>
      <c r="O835" t="s">
        <v>13613</v>
      </c>
      <c r="P835">
        <v>1202</v>
      </c>
      <c r="Q835">
        <v>0</v>
      </c>
      <c r="R835">
        <v>0</v>
      </c>
    </row>
    <row r="836" spans="1:18" x14ac:dyDescent="0.25">
      <c r="A836">
        <v>7</v>
      </c>
      <c r="B836">
        <v>7406</v>
      </c>
      <c r="C836" t="s">
        <v>786</v>
      </c>
      <c r="D836" t="s">
        <v>1470</v>
      </c>
      <c r="E836">
        <v>3</v>
      </c>
      <c r="F836" t="s">
        <v>13807</v>
      </c>
      <c r="G836" s="88">
        <v>1</v>
      </c>
      <c r="H836" s="88" t="s">
        <v>8278</v>
      </c>
      <c r="I836">
        <v>1</v>
      </c>
      <c r="J836" t="s">
        <v>13801</v>
      </c>
      <c r="K836" t="s">
        <v>13808</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13810</v>
      </c>
      <c r="G837" s="88">
        <v>1</v>
      </c>
      <c r="H837" s="88" t="s">
        <v>8278</v>
      </c>
      <c r="I837">
        <v>1</v>
      </c>
      <c r="J837" t="s">
        <v>13801</v>
      </c>
      <c r="K837" t="s">
        <v>13811</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13813</v>
      </c>
      <c r="G838" s="88">
        <v>2</v>
      </c>
      <c r="H838" s="88" t="s">
        <v>13770</v>
      </c>
      <c r="I838">
        <v>3</v>
      </c>
      <c r="J838" t="s">
        <v>13814</v>
      </c>
      <c r="K838" t="s">
        <v>13771</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13813</v>
      </c>
      <c r="G839" s="88">
        <v>2</v>
      </c>
      <c r="H839" s="88" t="s">
        <v>13770</v>
      </c>
      <c r="I839">
        <v>3</v>
      </c>
      <c r="J839" t="s">
        <v>13814</v>
      </c>
      <c r="K839" t="s">
        <v>13815</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13813</v>
      </c>
      <c r="G840" s="88">
        <v>2</v>
      </c>
      <c r="H840" s="88" t="s">
        <v>13770</v>
      </c>
      <c r="I840">
        <v>3</v>
      </c>
      <c r="J840" t="s">
        <v>13814</v>
      </c>
      <c r="K840" t="s">
        <v>13816</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13800</v>
      </c>
      <c r="G841" s="88">
        <v>1</v>
      </c>
      <c r="H841" s="88" t="s">
        <v>8278</v>
      </c>
      <c r="I841">
        <v>1</v>
      </c>
      <c r="J841" t="s">
        <v>13801</v>
      </c>
      <c r="K841" t="s">
        <v>13802</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13800</v>
      </c>
      <c r="G842" s="88">
        <v>1</v>
      </c>
      <c r="H842" s="88" t="s">
        <v>8278</v>
      </c>
      <c r="I842">
        <v>1</v>
      </c>
      <c r="J842" t="s">
        <v>13801</v>
      </c>
      <c r="K842" t="s">
        <v>13803</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13804</v>
      </c>
      <c r="G843" s="88">
        <v>2</v>
      </c>
      <c r="H843" s="88" t="s">
        <v>13770</v>
      </c>
      <c r="I843">
        <v>1</v>
      </c>
      <c r="J843" t="s">
        <v>13801</v>
      </c>
      <c r="K843" t="s">
        <v>13805</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13804</v>
      </c>
      <c r="G844" s="88">
        <v>2</v>
      </c>
      <c r="H844" s="88" t="s">
        <v>13770</v>
      </c>
      <c r="I844">
        <v>1</v>
      </c>
      <c r="J844" t="s">
        <v>13801</v>
      </c>
      <c r="K844" t="s">
        <v>13806</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13807</v>
      </c>
      <c r="G845" s="88">
        <v>1</v>
      </c>
      <c r="H845" s="88" t="s">
        <v>8278</v>
      </c>
      <c r="I845">
        <v>1</v>
      </c>
      <c r="J845" t="s">
        <v>13801</v>
      </c>
      <c r="K845" t="s">
        <v>13808</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13807</v>
      </c>
      <c r="G846" s="88">
        <v>1</v>
      </c>
      <c r="H846" s="88" t="s">
        <v>8278</v>
      </c>
      <c r="I846">
        <v>1</v>
      </c>
      <c r="J846" t="s">
        <v>13801</v>
      </c>
      <c r="K846" t="s">
        <v>13809</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13810</v>
      </c>
      <c r="G847" s="88">
        <v>1</v>
      </c>
      <c r="H847" s="88" t="s">
        <v>8278</v>
      </c>
      <c r="I847">
        <v>1</v>
      </c>
      <c r="J847" t="s">
        <v>13801</v>
      </c>
      <c r="K847" t="s">
        <v>13811</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13810</v>
      </c>
      <c r="G848" s="88">
        <v>1</v>
      </c>
      <c r="H848" s="88" t="s">
        <v>8278</v>
      </c>
      <c r="I848">
        <v>1</v>
      </c>
      <c r="J848" t="s">
        <v>13801</v>
      </c>
      <c r="K848" t="s">
        <v>13812</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13813</v>
      </c>
      <c r="G849" s="88">
        <v>2</v>
      </c>
      <c r="H849" s="88" t="s">
        <v>13770</v>
      </c>
      <c r="I849">
        <v>3</v>
      </c>
      <c r="J849" t="s">
        <v>13814</v>
      </c>
      <c r="K849" t="s">
        <v>13771</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13813</v>
      </c>
      <c r="G850" s="88">
        <v>2</v>
      </c>
      <c r="H850" s="88" t="s">
        <v>13770</v>
      </c>
      <c r="I850">
        <v>3</v>
      </c>
      <c r="J850" t="s">
        <v>13814</v>
      </c>
      <c r="K850" t="s">
        <v>13815</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13813</v>
      </c>
      <c r="G851" s="88">
        <v>2</v>
      </c>
      <c r="H851" s="88" t="s">
        <v>13770</v>
      </c>
      <c r="I851">
        <v>3</v>
      </c>
      <c r="J851" t="s">
        <v>13814</v>
      </c>
      <c r="K851" t="s">
        <v>13816</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13800</v>
      </c>
      <c r="G852" s="88">
        <v>1</v>
      </c>
      <c r="H852" s="88" t="s">
        <v>8278</v>
      </c>
      <c r="I852">
        <v>1</v>
      </c>
      <c r="J852" t="s">
        <v>13801</v>
      </c>
      <c r="K852" t="s">
        <v>13802</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13800</v>
      </c>
      <c r="G853" s="88">
        <v>1</v>
      </c>
      <c r="H853" s="88" t="s">
        <v>8278</v>
      </c>
      <c r="I853">
        <v>1</v>
      </c>
      <c r="J853" t="s">
        <v>13801</v>
      </c>
      <c r="K853" t="s">
        <v>13803</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13804</v>
      </c>
      <c r="G854" s="88">
        <v>2</v>
      </c>
      <c r="H854" s="88" t="s">
        <v>13770</v>
      </c>
      <c r="I854">
        <v>1</v>
      </c>
      <c r="J854" t="s">
        <v>13801</v>
      </c>
      <c r="K854" t="s">
        <v>13805</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13804</v>
      </c>
      <c r="G855" s="88">
        <v>2</v>
      </c>
      <c r="H855" s="88" t="s">
        <v>13770</v>
      </c>
      <c r="I855">
        <v>1</v>
      </c>
      <c r="J855" t="s">
        <v>13801</v>
      </c>
      <c r="K855" t="s">
        <v>13806</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13807</v>
      </c>
      <c r="G856" s="88">
        <v>1</v>
      </c>
      <c r="H856" s="88" t="s">
        <v>8278</v>
      </c>
      <c r="I856">
        <v>1</v>
      </c>
      <c r="J856" t="s">
        <v>13801</v>
      </c>
      <c r="K856" t="s">
        <v>13808</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13807</v>
      </c>
      <c r="G857" s="88">
        <v>1</v>
      </c>
      <c r="H857" s="88" t="s">
        <v>8278</v>
      </c>
      <c r="I857">
        <v>1</v>
      </c>
      <c r="J857" t="s">
        <v>13801</v>
      </c>
      <c r="K857" t="s">
        <v>13809</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13810</v>
      </c>
      <c r="G858" s="88">
        <v>1</v>
      </c>
      <c r="H858" s="88" t="s">
        <v>8278</v>
      </c>
      <c r="I858">
        <v>1</v>
      </c>
      <c r="J858" t="s">
        <v>13801</v>
      </c>
      <c r="K858" t="s">
        <v>13811</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13810</v>
      </c>
      <c r="G859" s="88">
        <v>1</v>
      </c>
      <c r="H859" s="88" t="s">
        <v>8278</v>
      </c>
      <c r="I859">
        <v>1</v>
      </c>
      <c r="J859" t="s">
        <v>13801</v>
      </c>
      <c r="K859" t="s">
        <v>13812</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13813</v>
      </c>
      <c r="G860" s="88">
        <v>2</v>
      </c>
      <c r="H860" s="88" t="s">
        <v>13770</v>
      </c>
      <c r="I860">
        <v>3</v>
      </c>
      <c r="J860" t="s">
        <v>13814</v>
      </c>
      <c r="K860" t="s">
        <v>13771</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13813</v>
      </c>
      <c r="G861" s="88">
        <v>2</v>
      </c>
      <c r="H861" s="88" t="s">
        <v>13770</v>
      </c>
      <c r="I861">
        <v>3</v>
      </c>
      <c r="J861" t="s">
        <v>13814</v>
      </c>
      <c r="K861" t="s">
        <v>13815</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13813</v>
      </c>
      <c r="G862" s="88">
        <v>2</v>
      </c>
      <c r="H862" s="88" t="s">
        <v>13770</v>
      </c>
      <c r="I862">
        <v>3</v>
      </c>
      <c r="J862" t="s">
        <v>13814</v>
      </c>
      <c r="K862" t="s">
        <v>13816</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13800</v>
      </c>
      <c r="G863" s="88">
        <v>1</v>
      </c>
      <c r="H863" s="88" t="s">
        <v>8278</v>
      </c>
      <c r="I863">
        <v>1</v>
      </c>
      <c r="J863" t="s">
        <v>13801</v>
      </c>
      <c r="K863" t="s">
        <v>13802</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13800</v>
      </c>
      <c r="G864" s="88">
        <v>1</v>
      </c>
      <c r="H864" s="88" t="s">
        <v>8278</v>
      </c>
      <c r="I864">
        <v>1</v>
      </c>
      <c r="J864" t="s">
        <v>13801</v>
      </c>
      <c r="K864" t="s">
        <v>13803</v>
      </c>
      <c r="L864">
        <v>270107</v>
      </c>
      <c r="M864" t="s">
        <v>13588</v>
      </c>
      <c r="N864">
        <v>270107006</v>
      </c>
      <c r="O864" t="s">
        <v>13613</v>
      </c>
      <c r="P864">
        <v>3248</v>
      </c>
      <c r="Q864">
        <v>0</v>
      </c>
      <c r="R864">
        <v>0</v>
      </c>
    </row>
    <row r="865" spans="1:18" x14ac:dyDescent="0.25">
      <c r="A865">
        <v>8</v>
      </c>
      <c r="B865">
        <v>8103</v>
      </c>
      <c r="C865" t="s">
        <v>768</v>
      </c>
      <c r="D865" t="s">
        <v>1485</v>
      </c>
      <c r="E865">
        <v>2</v>
      </c>
      <c r="F865" t="s">
        <v>13804</v>
      </c>
      <c r="G865" s="88">
        <v>2</v>
      </c>
      <c r="H865" s="88" t="s">
        <v>13770</v>
      </c>
      <c r="I865">
        <v>1</v>
      </c>
      <c r="J865" t="s">
        <v>13801</v>
      </c>
      <c r="K865" t="s">
        <v>13805</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13804</v>
      </c>
      <c r="G866" s="88">
        <v>2</v>
      </c>
      <c r="H866" s="88" t="s">
        <v>13770</v>
      </c>
      <c r="I866">
        <v>1</v>
      </c>
      <c r="J866" t="s">
        <v>13801</v>
      </c>
      <c r="K866" t="s">
        <v>13806</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13807</v>
      </c>
      <c r="G867" s="88">
        <v>1</v>
      </c>
      <c r="H867" s="88" t="s">
        <v>8278</v>
      </c>
      <c r="I867">
        <v>1</v>
      </c>
      <c r="J867" t="s">
        <v>13801</v>
      </c>
      <c r="K867" t="s">
        <v>13808</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13807</v>
      </c>
      <c r="G868" s="88">
        <v>1</v>
      </c>
      <c r="H868" s="88" t="s">
        <v>8278</v>
      </c>
      <c r="I868">
        <v>1</v>
      </c>
      <c r="J868" t="s">
        <v>13801</v>
      </c>
      <c r="K868" t="s">
        <v>13809</v>
      </c>
      <c r="L868">
        <v>270107</v>
      </c>
      <c r="M868" t="s">
        <v>13588</v>
      </c>
      <c r="N868">
        <v>270107006</v>
      </c>
      <c r="O868" t="s">
        <v>13613</v>
      </c>
      <c r="P868">
        <v>958</v>
      </c>
      <c r="Q868">
        <v>0</v>
      </c>
      <c r="R868">
        <v>0</v>
      </c>
    </row>
    <row r="869" spans="1:18" x14ac:dyDescent="0.25">
      <c r="A869">
        <v>8</v>
      </c>
      <c r="B869">
        <v>8103</v>
      </c>
      <c r="C869" t="s">
        <v>768</v>
      </c>
      <c r="D869" t="s">
        <v>1485</v>
      </c>
      <c r="E869">
        <v>4</v>
      </c>
      <c r="F869" t="s">
        <v>13810</v>
      </c>
      <c r="G869" s="88">
        <v>1</v>
      </c>
      <c r="H869" s="88" t="s">
        <v>8278</v>
      </c>
      <c r="I869">
        <v>1</v>
      </c>
      <c r="J869" t="s">
        <v>13801</v>
      </c>
      <c r="K869" t="s">
        <v>13811</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13810</v>
      </c>
      <c r="G870" s="88">
        <v>1</v>
      </c>
      <c r="H870" s="88" t="s">
        <v>8278</v>
      </c>
      <c r="I870">
        <v>1</v>
      </c>
      <c r="J870" t="s">
        <v>13801</v>
      </c>
      <c r="K870" t="s">
        <v>13812</v>
      </c>
      <c r="L870">
        <v>270107</v>
      </c>
      <c r="M870" t="s">
        <v>13588</v>
      </c>
      <c r="N870">
        <v>270107006</v>
      </c>
      <c r="O870" t="s">
        <v>13613</v>
      </c>
      <c r="P870">
        <v>3248</v>
      </c>
      <c r="Q870">
        <v>0</v>
      </c>
      <c r="R870">
        <v>0</v>
      </c>
    </row>
    <row r="871" spans="1:18" x14ac:dyDescent="0.25">
      <c r="A871">
        <v>8</v>
      </c>
      <c r="B871">
        <v>8103</v>
      </c>
      <c r="C871" t="s">
        <v>768</v>
      </c>
      <c r="D871" t="s">
        <v>1485</v>
      </c>
      <c r="E871">
        <v>7</v>
      </c>
      <c r="F871" t="s">
        <v>13813</v>
      </c>
      <c r="G871" s="88">
        <v>2</v>
      </c>
      <c r="H871" s="88" t="s">
        <v>13770</v>
      </c>
      <c r="I871">
        <v>3</v>
      </c>
      <c r="J871" t="s">
        <v>13814</v>
      </c>
      <c r="K871" t="s">
        <v>13771</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13813</v>
      </c>
      <c r="G872" s="88">
        <v>2</v>
      </c>
      <c r="H872" s="88" t="s">
        <v>13770</v>
      </c>
      <c r="I872">
        <v>3</v>
      </c>
      <c r="J872" t="s">
        <v>13814</v>
      </c>
      <c r="K872" t="s">
        <v>13815</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13813</v>
      </c>
      <c r="G873" s="88">
        <v>2</v>
      </c>
      <c r="H873" s="88" t="s">
        <v>13770</v>
      </c>
      <c r="I873">
        <v>3</v>
      </c>
      <c r="J873" t="s">
        <v>13814</v>
      </c>
      <c r="K873" t="s">
        <v>13816</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13800</v>
      </c>
      <c r="G874" s="88">
        <v>1</v>
      </c>
      <c r="H874" s="88" t="s">
        <v>8278</v>
      </c>
      <c r="I874">
        <v>1</v>
      </c>
      <c r="J874" t="s">
        <v>13801</v>
      </c>
      <c r="K874" t="s">
        <v>13802</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13800</v>
      </c>
      <c r="G875" s="88">
        <v>1</v>
      </c>
      <c r="H875" s="88" t="s">
        <v>8278</v>
      </c>
      <c r="I875">
        <v>1</v>
      </c>
      <c r="J875" t="s">
        <v>13801</v>
      </c>
      <c r="K875" t="s">
        <v>13803</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13804</v>
      </c>
      <c r="G876" s="88">
        <v>2</v>
      </c>
      <c r="H876" s="88" t="s">
        <v>13770</v>
      </c>
      <c r="I876">
        <v>1</v>
      </c>
      <c r="J876" t="s">
        <v>13801</v>
      </c>
      <c r="K876" t="s">
        <v>13805</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13804</v>
      </c>
      <c r="G877" s="88">
        <v>2</v>
      </c>
      <c r="H877" s="88" t="s">
        <v>13770</v>
      </c>
      <c r="I877">
        <v>1</v>
      </c>
      <c r="J877" t="s">
        <v>13801</v>
      </c>
      <c r="K877" t="s">
        <v>13806</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13807</v>
      </c>
      <c r="G878" s="88">
        <v>1</v>
      </c>
      <c r="H878" s="88" t="s">
        <v>8278</v>
      </c>
      <c r="I878">
        <v>1</v>
      </c>
      <c r="J878" t="s">
        <v>13801</v>
      </c>
      <c r="K878" t="s">
        <v>13808</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13807</v>
      </c>
      <c r="G879" s="88">
        <v>1</v>
      </c>
      <c r="H879" s="88" t="s">
        <v>8278</v>
      </c>
      <c r="I879">
        <v>1</v>
      </c>
      <c r="J879" t="s">
        <v>13801</v>
      </c>
      <c r="K879" t="s">
        <v>13809</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13810</v>
      </c>
      <c r="G880" s="88">
        <v>1</v>
      </c>
      <c r="H880" s="88" t="s">
        <v>8278</v>
      </c>
      <c r="I880">
        <v>1</v>
      </c>
      <c r="J880" t="s">
        <v>13801</v>
      </c>
      <c r="K880" t="s">
        <v>13811</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13810</v>
      </c>
      <c r="G881" s="88">
        <v>1</v>
      </c>
      <c r="H881" s="88" t="s">
        <v>8278</v>
      </c>
      <c r="I881">
        <v>1</v>
      </c>
      <c r="J881" t="s">
        <v>13801</v>
      </c>
      <c r="K881" t="s">
        <v>13812</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13813</v>
      </c>
      <c r="G882" s="88">
        <v>2</v>
      </c>
      <c r="H882" s="88" t="s">
        <v>13770</v>
      </c>
      <c r="I882">
        <v>3</v>
      </c>
      <c r="J882" t="s">
        <v>13814</v>
      </c>
      <c r="K882" t="s">
        <v>13771</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13813</v>
      </c>
      <c r="G883" s="88">
        <v>2</v>
      </c>
      <c r="H883" s="88" t="s">
        <v>13770</v>
      </c>
      <c r="I883">
        <v>3</v>
      </c>
      <c r="J883" t="s">
        <v>13814</v>
      </c>
      <c r="K883" t="s">
        <v>13815</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13813</v>
      </c>
      <c r="G884" s="88">
        <v>2</v>
      </c>
      <c r="H884" s="88" t="s">
        <v>13770</v>
      </c>
      <c r="I884">
        <v>3</v>
      </c>
      <c r="J884" t="s">
        <v>13814</v>
      </c>
      <c r="K884" t="s">
        <v>13816</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13800</v>
      </c>
      <c r="G885" s="88">
        <v>1</v>
      </c>
      <c r="H885" s="88" t="s">
        <v>8278</v>
      </c>
      <c r="I885">
        <v>1</v>
      </c>
      <c r="J885" t="s">
        <v>13801</v>
      </c>
      <c r="K885" t="s">
        <v>13802</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13800</v>
      </c>
      <c r="G886" s="88">
        <v>1</v>
      </c>
      <c r="H886" s="88" t="s">
        <v>8278</v>
      </c>
      <c r="I886">
        <v>1</v>
      </c>
      <c r="J886" t="s">
        <v>13801</v>
      </c>
      <c r="K886" t="s">
        <v>13803</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13804</v>
      </c>
      <c r="G887" s="88">
        <v>2</v>
      </c>
      <c r="H887" s="88" t="s">
        <v>13770</v>
      </c>
      <c r="I887">
        <v>1</v>
      </c>
      <c r="J887" t="s">
        <v>13801</v>
      </c>
      <c r="K887" t="s">
        <v>13805</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13804</v>
      </c>
      <c r="G888" s="88">
        <v>2</v>
      </c>
      <c r="H888" s="88" t="s">
        <v>13770</v>
      </c>
      <c r="I888">
        <v>1</v>
      </c>
      <c r="J888" t="s">
        <v>13801</v>
      </c>
      <c r="K888" t="s">
        <v>13806</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13807</v>
      </c>
      <c r="G889" s="88">
        <v>1</v>
      </c>
      <c r="H889" s="88" t="s">
        <v>8278</v>
      </c>
      <c r="I889">
        <v>1</v>
      </c>
      <c r="J889" t="s">
        <v>13801</v>
      </c>
      <c r="K889" t="s">
        <v>13808</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13807</v>
      </c>
      <c r="G890" s="88">
        <v>1</v>
      </c>
      <c r="H890" s="88" t="s">
        <v>8278</v>
      </c>
      <c r="I890">
        <v>1</v>
      </c>
      <c r="J890" t="s">
        <v>13801</v>
      </c>
      <c r="K890" t="s">
        <v>13809</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13810</v>
      </c>
      <c r="G891" s="88">
        <v>1</v>
      </c>
      <c r="H891" s="88" t="s">
        <v>8278</v>
      </c>
      <c r="I891">
        <v>1</v>
      </c>
      <c r="J891" t="s">
        <v>13801</v>
      </c>
      <c r="K891" t="s">
        <v>13811</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13810</v>
      </c>
      <c r="G892" s="88">
        <v>1</v>
      </c>
      <c r="H892" s="88" t="s">
        <v>8278</v>
      </c>
      <c r="I892">
        <v>1</v>
      </c>
      <c r="J892" t="s">
        <v>13801</v>
      </c>
      <c r="K892" t="s">
        <v>13812</v>
      </c>
      <c r="L892">
        <v>270107</v>
      </c>
      <c r="M892" t="s">
        <v>13588</v>
      </c>
      <c r="N892">
        <v>270107006</v>
      </c>
      <c r="O892" t="s">
        <v>13613</v>
      </c>
      <c r="P892">
        <v>2184</v>
      </c>
      <c r="Q892">
        <v>0</v>
      </c>
      <c r="R892">
        <v>0</v>
      </c>
    </row>
    <row r="893" spans="1:18" x14ac:dyDescent="0.25">
      <c r="A893">
        <v>8</v>
      </c>
      <c r="B893">
        <v>8106</v>
      </c>
      <c r="C893" t="s">
        <v>768</v>
      </c>
      <c r="D893" t="s">
        <v>1494</v>
      </c>
      <c r="E893">
        <v>7</v>
      </c>
      <c r="F893" t="s">
        <v>13813</v>
      </c>
      <c r="G893" s="88">
        <v>2</v>
      </c>
      <c r="H893" s="88" t="s">
        <v>13770</v>
      </c>
      <c r="I893">
        <v>3</v>
      </c>
      <c r="J893" t="s">
        <v>13814</v>
      </c>
      <c r="K893" t="s">
        <v>13771</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13813</v>
      </c>
      <c r="G894" s="88">
        <v>2</v>
      </c>
      <c r="H894" s="88" t="s">
        <v>13770</v>
      </c>
      <c r="I894">
        <v>3</v>
      </c>
      <c r="J894" t="s">
        <v>13814</v>
      </c>
      <c r="K894" t="s">
        <v>13815</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13813</v>
      </c>
      <c r="G895" s="88">
        <v>2</v>
      </c>
      <c r="H895" s="88" t="s">
        <v>13770</v>
      </c>
      <c r="I895">
        <v>3</v>
      </c>
      <c r="J895" t="s">
        <v>13814</v>
      </c>
      <c r="K895" t="s">
        <v>13816</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13800</v>
      </c>
      <c r="G896" s="88">
        <v>1</v>
      </c>
      <c r="H896" s="88" t="s">
        <v>8278</v>
      </c>
      <c r="I896">
        <v>1</v>
      </c>
      <c r="J896" t="s">
        <v>13801</v>
      </c>
      <c r="K896" t="s">
        <v>13802</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13800</v>
      </c>
      <c r="G897" s="88">
        <v>1</v>
      </c>
      <c r="H897" s="88" t="s">
        <v>8278</v>
      </c>
      <c r="I897">
        <v>1</v>
      </c>
      <c r="J897" t="s">
        <v>13801</v>
      </c>
      <c r="K897" t="s">
        <v>13803</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13804</v>
      </c>
      <c r="G898" s="88">
        <v>2</v>
      </c>
      <c r="H898" s="88" t="s">
        <v>13770</v>
      </c>
      <c r="I898">
        <v>1</v>
      </c>
      <c r="J898" t="s">
        <v>13801</v>
      </c>
      <c r="K898" t="s">
        <v>13805</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13804</v>
      </c>
      <c r="G899" s="88">
        <v>2</v>
      </c>
      <c r="H899" s="88" t="s">
        <v>13770</v>
      </c>
      <c r="I899">
        <v>1</v>
      </c>
      <c r="J899" t="s">
        <v>13801</v>
      </c>
      <c r="K899" t="s">
        <v>13806</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13807</v>
      </c>
      <c r="G900" s="88">
        <v>1</v>
      </c>
      <c r="H900" s="88" t="s">
        <v>8278</v>
      </c>
      <c r="I900">
        <v>1</v>
      </c>
      <c r="J900" t="s">
        <v>13801</v>
      </c>
      <c r="K900" t="s">
        <v>13808</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13807</v>
      </c>
      <c r="G901" s="88">
        <v>1</v>
      </c>
      <c r="H901" s="88" t="s">
        <v>8278</v>
      </c>
      <c r="I901">
        <v>1</v>
      </c>
      <c r="J901" t="s">
        <v>13801</v>
      </c>
      <c r="K901" t="s">
        <v>13809</v>
      </c>
      <c r="L901">
        <v>270107</v>
      </c>
      <c r="M901" t="s">
        <v>13588</v>
      </c>
      <c r="N901">
        <v>270107006</v>
      </c>
      <c r="O901" t="s">
        <v>13613</v>
      </c>
      <c r="P901">
        <v>707</v>
      </c>
      <c r="Q901">
        <v>0</v>
      </c>
      <c r="R901">
        <v>0</v>
      </c>
    </row>
    <row r="902" spans="1:18" x14ac:dyDescent="0.25">
      <c r="A902">
        <v>8</v>
      </c>
      <c r="B902">
        <v>8107</v>
      </c>
      <c r="C902" t="s">
        <v>768</v>
      </c>
      <c r="D902" t="s">
        <v>1497</v>
      </c>
      <c r="E902">
        <v>4</v>
      </c>
      <c r="F902" t="s">
        <v>13810</v>
      </c>
      <c r="G902" s="88">
        <v>1</v>
      </c>
      <c r="H902" s="88" t="s">
        <v>8278</v>
      </c>
      <c r="I902">
        <v>1</v>
      </c>
      <c r="J902" t="s">
        <v>13801</v>
      </c>
      <c r="K902" t="s">
        <v>13811</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13810</v>
      </c>
      <c r="G903" s="88">
        <v>1</v>
      </c>
      <c r="H903" s="88" t="s">
        <v>8278</v>
      </c>
      <c r="I903">
        <v>1</v>
      </c>
      <c r="J903" t="s">
        <v>13801</v>
      </c>
      <c r="K903" t="s">
        <v>13812</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13813</v>
      </c>
      <c r="G904" s="88">
        <v>2</v>
      </c>
      <c r="H904" s="88" t="s">
        <v>13770</v>
      </c>
      <c r="I904">
        <v>3</v>
      </c>
      <c r="J904" t="s">
        <v>13814</v>
      </c>
      <c r="K904" t="s">
        <v>13771</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13813</v>
      </c>
      <c r="G905" s="88">
        <v>2</v>
      </c>
      <c r="H905" s="88" t="s">
        <v>13770</v>
      </c>
      <c r="I905">
        <v>3</v>
      </c>
      <c r="J905" t="s">
        <v>13814</v>
      </c>
      <c r="K905" t="s">
        <v>13815</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13813</v>
      </c>
      <c r="G906" s="88">
        <v>2</v>
      </c>
      <c r="H906" s="88" t="s">
        <v>13770</v>
      </c>
      <c r="I906">
        <v>3</v>
      </c>
      <c r="J906" t="s">
        <v>13814</v>
      </c>
      <c r="K906" t="s">
        <v>13816</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13800</v>
      </c>
      <c r="G907" s="88">
        <v>1</v>
      </c>
      <c r="H907" s="88" t="s">
        <v>8278</v>
      </c>
      <c r="I907">
        <v>1</v>
      </c>
      <c r="J907" t="s">
        <v>13801</v>
      </c>
      <c r="K907" t="s">
        <v>13802</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13800</v>
      </c>
      <c r="G908" s="88">
        <v>1</v>
      </c>
      <c r="H908" s="88" t="s">
        <v>8278</v>
      </c>
      <c r="I908">
        <v>1</v>
      </c>
      <c r="J908" t="s">
        <v>13801</v>
      </c>
      <c r="K908" t="s">
        <v>13803</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13804</v>
      </c>
      <c r="G909" s="88">
        <v>2</v>
      </c>
      <c r="H909" s="88" t="s">
        <v>13770</v>
      </c>
      <c r="I909">
        <v>1</v>
      </c>
      <c r="J909" t="s">
        <v>13801</v>
      </c>
      <c r="K909" t="s">
        <v>13805</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13804</v>
      </c>
      <c r="G910" s="88">
        <v>2</v>
      </c>
      <c r="H910" s="88" t="s">
        <v>13770</v>
      </c>
      <c r="I910">
        <v>1</v>
      </c>
      <c r="J910" t="s">
        <v>13801</v>
      </c>
      <c r="K910" t="s">
        <v>13806</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13807</v>
      </c>
      <c r="G911" s="88">
        <v>1</v>
      </c>
      <c r="H911" s="88" t="s">
        <v>8278</v>
      </c>
      <c r="I911">
        <v>1</v>
      </c>
      <c r="J911" t="s">
        <v>13801</v>
      </c>
      <c r="K911" t="s">
        <v>13808</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13807</v>
      </c>
      <c r="G912" s="88">
        <v>1</v>
      </c>
      <c r="H912" s="88" t="s">
        <v>8278</v>
      </c>
      <c r="I912">
        <v>1</v>
      </c>
      <c r="J912" t="s">
        <v>13801</v>
      </c>
      <c r="K912" t="s">
        <v>13809</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13810</v>
      </c>
      <c r="G913" s="88">
        <v>1</v>
      </c>
      <c r="H913" s="88" t="s">
        <v>8278</v>
      </c>
      <c r="I913">
        <v>1</v>
      </c>
      <c r="J913" t="s">
        <v>13801</v>
      </c>
      <c r="K913" t="s">
        <v>13811</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13810</v>
      </c>
      <c r="G914" s="88">
        <v>1</v>
      </c>
      <c r="H914" s="88" t="s">
        <v>8278</v>
      </c>
      <c r="I914">
        <v>1</v>
      </c>
      <c r="J914" t="s">
        <v>13801</v>
      </c>
      <c r="K914" t="s">
        <v>13812</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13813</v>
      </c>
      <c r="G915" s="88">
        <v>2</v>
      </c>
      <c r="H915" s="88" t="s">
        <v>13770</v>
      </c>
      <c r="I915">
        <v>3</v>
      </c>
      <c r="J915" t="s">
        <v>13814</v>
      </c>
      <c r="K915" t="s">
        <v>13771</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13813</v>
      </c>
      <c r="G916" s="88">
        <v>2</v>
      </c>
      <c r="H916" s="88" t="s">
        <v>13770</v>
      </c>
      <c r="I916">
        <v>3</v>
      </c>
      <c r="J916" t="s">
        <v>13814</v>
      </c>
      <c r="K916" t="s">
        <v>13815</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13813</v>
      </c>
      <c r="G917" s="88">
        <v>2</v>
      </c>
      <c r="H917" s="88" t="s">
        <v>13770</v>
      </c>
      <c r="I917">
        <v>3</v>
      </c>
      <c r="J917" t="s">
        <v>13814</v>
      </c>
      <c r="K917" t="s">
        <v>13816</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13800</v>
      </c>
      <c r="G918" s="88">
        <v>1</v>
      </c>
      <c r="H918" s="88" t="s">
        <v>8278</v>
      </c>
      <c r="I918">
        <v>1</v>
      </c>
      <c r="J918" t="s">
        <v>13801</v>
      </c>
      <c r="K918" t="s">
        <v>13802</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13800</v>
      </c>
      <c r="G919" s="88">
        <v>1</v>
      </c>
      <c r="H919" s="88" t="s">
        <v>8278</v>
      </c>
      <c r="I919">
        <v>1</v>
      </c>
      <c r="J919" t="s">
        <v>13801</v>
      </c>
      <c r="K919" t="s">
        <v>13803</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13804</v>
      </c>
      <c r="G920" s="88">
        <v>2</v>
      </c>
      <c r="H920" s="88" t="s">
        <v>13770</v>
      </c>
      <c r="I920">
        <v>1</v>
      </c>
      <c r="J920" t="s">
        <v>13801</v>
      </c>
      <c r="K920" t="s">
        <v>13805</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13804</v>
      </c>
      <c r="G921" s="88">
        <v>2</v>
      </c>
      <c r="H921" s="88" t="s">
        <v>13770</v>
      </c>
      <c r="I921">
        <v>1</v>
      </c>
      <c r="J921" t="s">
        <v>13801</v>
      </c>
      <c r="K921" t="s">
        <v>13806</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13807</v>
      </c>
      <c r="G922" s="88">
        <v>1</v>
      </c>
      <c r="H922" s="88" t="s">
        <v>8278</v>
      </c>
      <c r="I922">
        <v>1</v>
      </c>
      <c r="J922" t="s">
        <v>13801</v>
      </c>
      <c r="K922" t="s">
        <v>13808</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13807</v>
      </c>
      <c r="G923" s="88">
        <v>1</v>
      </c>
      <c r="H923" s="88" t="s">
        <v>8278</v>
      </c>
      <c r="I923">
        <v>1</v>
      </c>
      <c r="J923" t="s">
        <v>13801</v>
      </c>
      <c r="K923" t="s">
        <v>13809</v>
      </c>
      <c r="L923">
        <v>270107</v>
      </c>
      <c r="M923" t="s">
        <v>13588</v>
      </c>
      <c r="N923">
        <v>270107006</v>
      </c>
      <c r="O923" t="s">
        <v>13613</v>
      </c>
      <c r="P923">
        <v>383</v>
      </c>
      <c r="Q923">
        <v>0</v>
      </c>
      <c r="R923">
        <v>1996.5</v>
      </c>
    </row>
    <row r="924" spans="1:18" x14ac:dyDescent="0.25">
      <c r="A924">
        <v>8</v>
      </c>
      <c r="B924">
        <v>8110</v>
      </c>
      <c r="C924" t="s">
        <v>768</v>
      </c>
      <c r="D924" t="s">
        <v>1506</v>
      </c>
      <c r="E924">
        <v>4</v>
      </c>
      <c r="F924" t="s">
        <v>13810</v>
      </c>
      <c r="G924" s="88">
        <v>1</v>
      </c>
      <c r="H924" s="88" t="s">
        <v>8278</v>
      </c>
      <c r="I924">
        <v>1</v>
      </c>
      <c r="J924" t="s">
        <v>13801</v>
      </c>
      <c r="K924" t="s">
        <v>13811</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13810</v>
      </c>
      <c r="G925" s="88">
        <v>1</v>
      </c>
      <c r="H925" s="88" t="s">
        <v>8278</v>
      </c>
      <c r="I925">
        <v>1</v>
      </c>
      <c r="J925" t="s">
        <v>13801</v>
      </c>
      <c r="K925" t="s">
        <v>13812</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13813</v>
      </c>
      <c r="G926" s="88">
        <v>2</v>
      </c>
      <c r="H926" s="88" t="s">
        <v>13770</v>
      </c>
      <c r="I926">
        <v>3</v>
      </c>
      <c r="J926" t="s">
        <v>13814</v>
      </c>
      <c r="K926" t="s">
        <v>13771</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13813</v>
      </c>
      <c r="G927" s="88">
        <v>2</v>
      </c>
      <c r="H927" s="88" t="s">
        <v>13770</v>
      </c>
      <c r="I927">
        <v>3</v>
      </c>
      <c r="J927" t="s">
        <v>13814</v>
      </c>
      <c r="K927" t="s">
        <v>13815</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13813</v>
      </c>
      <c r="G928" s="88">
        <v>2</v>
      </c>
      <c r="H928" s="88" t="s">
        <v>13770</v>
      </c>
      <c r="I928">
        <v>3</v>
      </c>
      <c r="J928" t="s">
        <v>13814</v>
      </c>
      <c r="K928" t="s">
        <v>13816</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13800</v>
      </c>
      <c r="G929" s="88">
        <v>1</v>
      </c>
      <c r="H929" s="88" t="s">
        <v>8278</v>
      </c>
      <c r="I929">
        <v>1</v>
      </c>
      <c r="J929" t="s">
        <v>13801</v>
      </c>
      <c r="K929" t="s">
        <v>13802</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13800</v>
      </c>
      <c r="G930" s="88">
        <v>1</v>
      </c>
      <c r="H930" s="88" t="s">
        <v>8278</v>
      </c>
      <c r="I930">
        <v>1</v>
      </c>
      <c r="J930" t="s">
        <v>13801</v>
      </c>
      <c r="K930" t="s">
        <v>13803</v>
      </c>
      <c r="L930">
        <v>270107</v>
      </c>
      <c r="M930" t="s">
        <v>13588</v>
      </c>
      <c r="N930">
        <v>270107006</v>
      </c>
      <c r="O930" t="s">
        <v>13613</v>
      </c>
      <c r="P930">
        <v>1880</v>
      </c>
      <c r="Q930">
        <v>0</v>
      </c>
      <c r="R930">
        <v>0</v>
      </c>
    </row>
    <row r="931" spans="1:18" x14ac:dyDescent="0.25">
      <c r="A931">
        <v>8</v>
      </c>
      <c r="B931">
        <v>8111</v>
      </c>
      <c r="C931" t="s">
        <v>768</v>
      </c>
      <c r="D931" t="s">
        <v>1509</v>
      </c>
      <c r="E931">
        <v>2</v>
      </c>
      <c r="F931" t="s">
        <v>13804</v>
      </c>
      <c r="G931" s="88">
        <v>2</v>
      </c>
      <c r="H931" s="88" t="s">
        <v>13770</v>
      </c>
      <c r="I931">
        <v>1</v>
      </c>
      <c r="J931" t="s">
        <v>13801</v>
      </c>
      <c r="K931" t="s">
        <v>13805</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13804</v>
      </c>
      <c r="G932" s="88">
        <v>2</v>
      </c>
      <c r="H932" s="88" t="s">
        <v>13770</v>
      </c>
      <c r="I932">
        <v>1</v>
      </c>
      <c r="J932" t="s">
        <v>13801</v>
      </c>
      <c r="K932" t="s">
        <v>13806</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13807</v>
      </c>
      <c r="G933" s="88">
        <v>1</v>
      </c>
      <c r="H933" s="88" t="s">
        <v>8278</v>
      </c>
      <c r="I933">
        <v>1</v>
      </c>
      <c r="J933" t="s">
        <v>13801</v>
      </c>
      <c r="K933" t="s">
        <v>13808</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13810</v>
      </c>
      <c r="G934" s="88">
        <v>1</v>
      </c>
      <c r="H934" s="88" t="s">
        <v>8278</v>
      </c>
      <c r="I934">
        <v>1</v>
      </c>
      <c r="J934" t="s">
        <v>13801</v>
      </c>
      <c r="K934" t="s">
        <v>13811</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13810</v>
      </c>
      <c r="G935" s="88">
        <v>1</v>
      </c>
      <c r="H935" s="88" t="s">
        <v>8278</v>
      </c>
      <c r="I935">
        <v>1</v>
      </c>
      <c r="J935" t="s">
        <v>13801</v>
      </c>
      <c r="K935" t="s">
        <v>13812</v>
      </c>
      <c r="L935">
        <v>270107</v>
      </c>
      <c r="M935" t="s">
        <v>13588</v>
      </c>
      <c r="N935">
        <v>270107006</v>
      </c>
      <c r="O935" t="s">
        <v>13613</v>
      </c>
      <c r="P935">
        <v>1880</v>
      </c>
      <c r="Q935">
        <v>0</v>
      </c>
      <c r="R935">
        <v>0</v>
      </c>
    </row>
    <row r="936" spans="1:18" x14ac:dyDescent="0.25">
      <c r="A936">
        <v>8</v>
      </c>
      <c r="B936">
        <v>8111</v>
      </c>
      <c r="C936" t="s">
        <v>768</v>
      </c>
      <c r="D936" t="s">
        <v>1509</v>
      </c>
      <c r="E936">
        <v>7</v>
      </c>
      <c r="F936" t="s">
        <v>13813</v>
      </c>
      <c r="G936" s="88">
        <v>2</v>
      </c>
      <c r="H936" s="88" t="s">
        <v>13770</v>
      </c>
      <c r="I936">
        <v>3</v>
      </c>
      <c r="J936" t="s">
        <v>13814</v>
      </c>
      <c r="K936" t="s">
        <v>13771</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13813</v>
      </c>
      <c r="G937" s="88">
        <v>2</v>
      </c>
      <c r="H937" s="88" t="s">
        <v>13770</v>
      </c>
      <c r="I937">
        <v>3</v>
      </c>
      <c r="J937" t="s">
        <v>13814</v>
      </c>
      <c r="K937" t="s">
        <v>13815</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13813</v>
      </c>
      <c r="G938" s="88">
        <v>2</v>
      </c>
      <c r="H938" s="88" t="s">
        <v>13770</v>
      </c>
      <c r="I938">
        <v>3</v>
      </c>
      <c r="J938" t="s">
        <v>13814</v>
      </c>
      <c r="K938" t="s">
        <v>13816</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13800</v>
      </c>
      <c r="G939" s="88">
        <v>1</v>
      </c>
      <c r="H939" s="88" t="s">
        <v>8278</v>
      </c>
      <c r="I939">
        <v>1</v>
      </c>
      <c r="J939" t="s">
        <v>13801</v>
      </c>
      <c r="K939" t="s">
        <v>13802</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13800</v>
      </c>
      <c r="G940" s="88">
        <v>1</v>
      </c>
      <c r="H940" s="88" t="s">
        <v>8278</v>
      </c>
      <c r="I940">
        <v>1</v>
      </c>
      <c r="J940" t="s">
        <v>13801</v>
      </c>
      <c r="K940" t="s">
        <v>13803</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13804</v>
      </c>
      <c r="G941" s="88">
        <v>2</v>
      </c>
      <c r="H941" s="88" t="s">
        <v>13770</v>
      </c>
      <c r="I941">
        <v>1</v>
      </c>
      <c r="J941" t="s">
        <v>13801</v>
      </c>
      <c r="K941" t="s">
        <v>13805</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13804</v>
      </c>
      <c r="G942" s="88">
        <v>2</v>
      </c>
      <c r="H942" s="88" t="s">
        <v>13770</v>
      </c>
      <c r="I942">
        <v>1</v>
      </c>
      <c r="J942" t="s">
        <v>13801</v>
      </c>
      <c r="K942" t="s">
        <v>13806</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13807</v>
      </c>
      <c r="G943" s="88">
        <v>1</v>
      </c>
      <c r="H943" s="88" t="s">
        <v>8278</v>
      </c>
      <c r="I943">
        <v>1</v>
      </c>
      <c r="J943" t="s">
        <v>13801</v>
      </c>
      <c r="K943" t="s">
        <v>13808</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13807</v>
      </c>
      <c r="G944" s="88">
        <v>1</v>
      </c>
      <c r="H944" s="88" t="s">
        <v>8278</v>
      </c>
      <c r="I944">
        <v>1</v>
      </c>
      <c r="J944" t="s">
        <v>13801</v>
      </c>
      <c r="K944" t="s">
        <v>13809</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13810</v>
      </c>
      <c r="G945" s="88">
        <v>1</v>
      </c>
      <c r="H945" s="88" t="s">
        <v>8278</v>
      </c>
      <c r="I945">
        <v>1</v>
      </c>
      <c r="J945" t="s">
        <v>13801</v>
      </c>
      <c r="K945" t="s">
        <v>13811</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13810</v>
      </c>
      <c r="G946" s="88">
        <v>1</v>
      </c>
      <c r="H946" s="88" t="s">
        <v>8278</v>
      </c>
      <c r="I946">
        <v>1</v>
      </c>
      <c r="J946" t="s">
        <v>13801</v>
      </c>
      <c r="K946" t="s">
        <v>13812</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13813</v>
      </c>
      <c r="G947" s="88">
        <v>2</v>
      </c>
      <c r="H947" s="88" t="s">
        <v>13770</v>
      </c>
      <c r="I947">
        <v>3</v>
      </c>
      <c r="J947" t="s">
        <v>13814</v>
      </c>
      <c r="K947" t="s">
        <v>13771</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13813</v>
      </c>
      <c r="G948" s="88">
        <v>2</v>
      </c>
      <c r="H948" s="88" t="s">
        <v>13770</v>
      </c>
      <c r="I948">
        <v>3</v>
      </c>
      <c r="J948" t="s">
        <v>13814</v>
      </c>
      <c r="K948" t="s">
        <v>13815</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13813</v>
      </c>
      <c r="G949" s="88">
        <v>2</v>
      </c>
      <c r="H949" s="88" t="s">
        <v>13770</v>
      </c>
      <c r="I949">
        <v>3</v>
      </c>
      <c r="J949" t="s">
        <v>13814</v>
      </c>
      <c r="K949" t="s">
        <v>13816</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13800</v>
      </c>
      <c r="G950" s="88">
        <v>1</v>
      </c>
      <c r="H950" s="88" t="s">
        <v>8278</v>
      </c>
      <c r="I950">
        <v>1</v>
      </c>
      <c r="J950" t="s">
        <v>13801</v>
      </c>
      <c r="K950" t="s">
        <v>13802</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13800</v>
      </c>
      <c r="G951" s="88">
        <v>1</v>
      </c>
      <c r="H951" s="88" t="s">
        <v>8278</v>
      </c>
      <c r="I951">
        <v>1</v>
      </c>
      <c r="J951" t="s">
        <v>13801</v>
      </c>
      <c r="K951" t="s">
        <v>13803</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13804</v>
      </c>
      <c r="G952" s="88">
        <v>2</v>
      </c>
      <c r="H952" s="88" t="s">
        <v>13770</v>
      </c>
      <c r="I952">
        <v>1</v>
      </c>
      <c r="J952" t="s">
        <v>13801</v>
      </c>
      <c r="K952" t="s">
        <v>13805</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13804</v>
      </c>
      <c r="G953" s="88">
        <v>2</v>
      </c>
      <c r="H953" s="88" t="s">
        <v>13770</v>
      </c>
      <c r="I953">
        <v>1</v>
      </c>
      <c r="J953" t="s">
        <v>13801</v>
      </c>
      <c r="K953" t="s">
        <v>13806</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13807</v>
      </c>
      <c r="G954" s="88">
        <v>1</v>
      </c>
      <c r="H954" s="88" t="s">
        <v>8278</v>
      </c>
      <c r="I954">
        <v>1</v>
      </c>
      <c r="J954" t="s">
        <v>13801</v>
      </c>
      <c r="K954" t="s">
        <v>13808</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13807</v>
      </c>
      <c r="G955" s="88">
        <v>1</v>
      </c>
      <c r="H955" s="88" t="s">
        <v>8278</v>
      </c>
      <c r="I955">
        <v>1</v>
      </c>
      <c r="J955" t="s">
        <v>13801</v>
      </c>
      <c r="K955" t="s">
        <v>13809</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13810</v>
      </c>
      <c r="G956" s="88">
        <v>1</v>
      </c>
      <c r="H956" s="88" t="s">
        <v>8278</v>
      </c>
      <c r="I956">
        <v>1</v>
      </c>
      <c r="J956" t="s">
        <v>13801</v>
      </c>
      <c r="K956" t="s">
        <v>13811</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13810</v>
      </c>
      <c r="G957" s="88">
        <v>1</v>
      </c>
      <c r="H957" s="88" t="s">
        <v>8278</v>
      </c>
      <c r="I957">
        <v>1</v>
      </c>
      <c r="J957" t="s">
        <v>13801</v>
      </c>
      <c r="K957" t="s">
        <v>13812</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13813</v>
      </c>
      <c r="G958" s="88">
        <v>2</v>
      </c>
      <c r="H958" s="88" t="s">
        <v>13770</v>
      </c>
      <c r="I958">
        <v>3</v>
      </c>
      <c r="J958" t="s">
        <v>13814</v>
      </c>
      <c r="K958" t="s">
        <v>13771</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13813</v>
      </c>
      <c r="G959" s="88">
        <v>2</v>
      </c>
      <c r="H959" s="88" t="s">
        <v>13770</v>
      </c>
      <c r="I959">
        <v>3</v>
      </c>
      <c r="J959" t="s">
        <v>13814</v>
      </c>
      <c r="K959" t="s">
        <v>13815</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13800</v>
      </c>
      <c r="G960" s="88">
        <v>1</v>
      </c>
      <c r="H960" s="88" t="s">
        <v>8278</v>
      </c>
      <c r="I960">
        <v>1</v>
      </c>
      <c r="J960" t="s">
        <v>13801</v>
      </c>
      <c r="K960" t="s">
        <v>13802</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13804</v>
      </c>
      <c r="G961" s="88">
        <v>2</v>
      </c>
      <c r="H961" s="88" t="s">
        <v>13770</v>
      </c>
      <c r="I961">
        <v>1</v>
      </c>
      <c r="J961" t="s">
        <v>13801</v>
      </c>
      <c r="K961" t="s">
        <v>13805</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13804</v>
      </c>
      <c r="G962" s="88">
        <v>2</v>
      </c>
      <c r="H962" s="88" t="s">
        <v>13770</v>
      </c>
      <c r="I962">
        <v>1</v>
      </c>
      <c r="J962" t="s">
        <v>13801</v>
      </c>
      <c r="K962" t="s">
        <v>13806</v>
      </c>
      <c r="L962">
        <v>270107</v>
      </c>
      <c r="M962" t="s">
        <v>13588</v>
      </c>
      <c r="N962">
        <v>270107006</v>
      </c>
      <c r="O962" t="s">
        <v>13613</v>
      </c>
      <c r="P962">
        <v>1912</v>
      </c>
      <c r="Q962">
        <v>0</v>
      </c>
      <c r="R962">
        <v>0</v>
      </c>
    </row>
    <row r="963" spans="1:18" x14ac:dyDescent="0.25">
      <c r="A963">
        <v>8</v>
      </c>
      <c r="B963">
        <v>8202</v>
      </c>
      <c r="C963" t="s">
        <v>768</v>
      </c>
      <c r="D963" t="s">
        <v>1518</v>
      </c>
      <c r="E963">
        <v>3</v>
      </c>
      <c r="F963" t="s">
        <v>13807</v>
      </c>
      <c r="G963" s="88">
        <v>1</v>
      </c>
      <c r="H963" s="88" t="s">
        <v>8278</v>
      </c>
      <c r="I963">
        <v>1</v>
      </c>
      <c r="J963" t="s">
        <v>13801</v>
      </c>
      <c r="K963" t="s">
        <v>13808</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13810</v>
      </c>
      <c r="G964" s="88">
        <v>1</v>
      </c>
      <c r="H964" s="88" t="s">
        <v>8278</v>
      </c>
      <c r="I964">
        <v>1</v>
      </c>
      <c r="J964" t="s">
        <v>13801</v>
      </c>
      <c r="K964" t="s">
        <v>13811</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13813</v>
      </c>
      <c r="G965" s="88">
        <v>2</v>
      </c>
      <c r="H965" s="88" t="s">
        <v>13770</v>
      </c>
      <c r="I965">
        <v>3</v>
      </c>
      <c r="J965" t="s">
        <v>13814</v>
      </c>
      <c r="K965" t="s">
        <v>13771</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13813</v>
      </c>
      <c r="G966" s="88">
        <v>2</v>
      </c>
      <c r="H966" s="88" t="s">
        <v>13770</v>
      </c>
      <c r="I966">
        <v>3</v>
      </c>
      <c r="J966" t="s">
        <v>13814</v>
      </c>
      <c r="K966" t="s">
        <v>13815</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13800</v>
      </c>
      <c r="G967" s="88">
        <v>1</v>
      </c>
      <c r="H967" s="88" t="s">
        <v>8278</v>
      </c>
      <c r="I967">
        <v>1</v>
      </c>
      <c r="J967" t="s">
        <v>13801</v>
      </c>
      <c r="K967" t="s">
        <v>13802</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13804</v>
      </c>
      <c r="G968" s="88">
        <v>2</v>
      </c>
      <c r="H968" s="88" t="s">
        <v>13770</v>
      </c>
      <c r="I968">
        <v>1</v>
      </c>
      <c r="J968" t="s">
        <v>13801</v>
      </c>
      <c r="K968" t="s">
        <v>13805</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13804</v>
      </c>
      <c r="G969" s="88">
        <v>2</v>
      </c>
      <c r="H969" s="88" t="s">
        <v>13770</v>
      </c>
      <c r="I969">
        <v>1</v>
      </c>
      <c r="J969" t="s">
        <v>13801</v>
      </c>
      <c r="K969" t="s">
        <v>13806</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13807</v>
      </c>
      <c r="G970" s="88">
        <v>1</v>
      </c>
      <c r="H970" s="88" t="s">
        <v>8278</v>
      </c>
      <c r="I970">
        <v>1</v>
      </c>
      <c r="J970" t="s">
        <v>13801</v>
      </c>
      <c r="K970" t="s">
        <v>13808</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13810</v>
      </c>
      <c r="G971" s="88">
        <v>1</v>
      </c>
      <c r="H971" s="88" t="s">
        <v>8278</v>
      </c>
      <c r="I971">
        <v>1</v>
      </c>
      <c r="J971" t="s">
        <v>13801</v>
      </c>
      <c r="K971" t="s">
        <v>13811</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13813</v>
      </c>
      <c r="G972" s="88">
        <v>2</v>
      </c>
      <c r="H972" s="88" t="s">
        <v>13770</v>
      </c>
      <c r="I972">
        <v>3</v>
      </c>
      <c r="J972" t="s">
        <v>13814</v>
      </c>
      <c r="K972" t="s">
        <v>13771</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13813</v>
      </c>
      <c r="G973" s="88">
        <v>2</v>
      </c>
      <c r="H973" s="88" t="s">
        <v>13770</v>
      </c>
      <c r="I973">
        <v>3</v>
      </c>
      <c r="J973" t="s">
        <v>13814</v>
      </c>
      <c r="K973" t="s">
        <v>13815</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13800</v>
      </c>
      <c r="G974" s="88">
        <v>1</v>
      </c>
      <c r="H974" s="88" t="s">
        <v>8278</v>
      </c>
      <c r="I974">
        <v>1</v>
      </c>
      <c r="J974" t="s">
        <v>13801</v>
      </c>
      <c r="K974" t="s">
        <v>13802</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13804</v>
      </c>
      <c r="G975" s="88">
        <v>2</v>
      </c>
      <c r="H975" s="88" t="s">
        <v>13770</v>
      </c>
      <c r="I975">
        <v>1</v>
      </c>
      <c r="J975" t="s">
        <v>13801</v>
      </c>
      <c r="K975" t="s">
        <v>13805</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13804</v>
      </c>
      <c r="G976" s="88">
        <v>2</v>
      </c>
      <c r="H976" s="88" t="s">
        <v>13770</v>
      </c>
      <c r="I976">
        <v>1</v>
      </c>
      <c r="J976" t="s">
        <v>13801</v>
      </c>
      <c r="K976" t="s">
        <v>13806</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13807</v>
      </c>
      <c r="G977" s="88">
        <v>1</v>
      </c>
      <c r="H977" s="88" t="s">
        <v>8278</v>
      </c>
      <c r="I977">
        <v>1</v>
      </c>
      <c r="J977" t="s">
        <v>13801</v>
      </c>
      <c r="K977" t="s">
        <v>13808</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13810</v>
      </c>
      <c r="G978" s="88">
        <v>1</v>
      </c>
      <c r="H978" s="88" t="s">
        <v>8278</v>
      </c>
      <c r="I978">
        <v>1</v>
      </c>
      <c r="J978" t="s">
        <v>13801</v>
      </c>
      <c r="K978" t="s">
        <v>13811</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13813</v>
      </c>
      <c r="G979" s="88">
        <v>2</v>
      </c>
      <c r="H979" s="88" t="s">
        <v>13770</v>
      </c>
      <c r="I979">
        <v>3</v>
      </c>
      <c r="J979" t="s">
        <v>13814</v>
      </c>
      <c r="K979" t="s">
        <v>13771</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13813</v>
      </c>
      <c r="G980" s="88">
        <v>2</v>
      </c>
      <c r="H980" s="88" t="s">
        <v>13770</v>
      </c>
      <c r="I980">
        <v>3</v>
      </c>
      <c r="J980" t="s">
        <v>13814</v>
      </c>
      <c r="K980" t="s">
        <v>13815</v>
      </c>
      <c r="L980">
        <v>270107</v>
      </c>
      <c r="M980" t="s">
        <v>13588</v>
      </c>
      <c r="N980">
        <v>270107005</v>
      </c>
      <c r="O980" t="s">
        <v>13608</v>
      </c>
      <c r="P980">
        <v>0</v>
      </c>
      <c r="Q980">
        <v>4846.461231323422</v>
      </c>
      <c r="R980">
        <v>0</v>
      </c>
    </row>
    <row r="981" spans="1:18" x14ac:dyDescent="0.25">
      <c r="A981">
        <v>8</v>
      </c>
      <c r="B981">
        <v>8206</v>
      </c>
      <c r="C981" t="s">
        <v>768</v>
      </c>
      <c r="D981" t="s">
        <v>13772</v>
      </c>
      <c r="E981">
        <v>1</v>
      </c>
      <c r="F981" t="s">
        <v>13800</v>
      </c>
      <c r="G981" s="88">
        <v>1</v>
      </c>
      <c r="H981" s="88" t="s">
        <v>8278</v>
      </c>
      <c r="I981">
        <v>1</v>
      </c>
      <c r="J981" t="s">
        <v>13801</v>
      </c>
      <c r="K981" t="s">
        <v>13802</v>
      </c>
      <c r="L981">
        <v>270107</v>
      </c>
      <c r="M981" t="s">
        <v>13588</v>
      </c>
      <c r="N981">
        <v>270107006</v>
      </c>
      <c r="O981" t="s">
        <v>13613</v>
      </c>
      <c r="P981">
        <v>0</v>
      </c>
      <c r="Q981">
        <v>12519.591653995951</v>
      </c>
      <c r="R981">
        <v>0</v>
      </c>
    </row>
    <row r="982" spans="1:18" x14ac:dyDescent="0.25">
      <c r="A982">
        <v>8</v>
      </c>
      <c r="B982">
        <v>8206</v>
      </c>
      <c r="C982" t="s">
        <v>768</v>
      </c>
      <c r="D982" t="s">
        <v>13772</v>
      </c>
      <c r="E982">
        <v>1</v>
      </c>
      <c r="F982" t="s">
        <v>13800</v>
      </c>
      <c r="G982" s="88">
        <v>1</v>
      </c>
      <c r="H982" s="88" t="s">
        <v>8278</v>
      </c>
      <c r="I982">
        <v>1</v>
      </c>
      <c r="J982" t="s">
        <v>13801</v>
      </c>
      <c r="K982" t="s">
        <v>13803</v>
      </c>
      <c r="L982">
        <v>270107</v>
      </c>
      <c r="M982" t="s">
        <v>13588</v>
      </c>
      <c r="N982">
        <v>270107006</v>
      </c>
      <c r="O982" t="s">
        <v>13613</v>
      </c>
      <c r="P982">
        <v>0</v>
      </c>
      <c r="Q982">
        <v>1123.22123893805</v>
      </c>
      <c r="R982">
        <v>0</v>
      </c>
    </row>
    <row r="983" spans="1:18" x14ac:dyDescent="0.25">
      <c r="A983">
        <v>8</v>
      </c>
      <c r="B983">
        <v>8206</v>
      </c>
      <c r="C983" t="s">
        <v>768</v>
      </c>
      <c r="D983" t="s">
        <v>13772</v>
      </c>
      <c r="E983">
        <v>2</v>
      </c>
      <c r="F983" t="s">
        <v>13804</v>
      </c>
      <c r="G983" s="88">
        <v>2</v>
      </c>
      <c r="H983" s="88" t="s">
        <v>13770</v>
      </c>
      <c r="I983">
        <v>1</v>
      </c>
      <c r="J983" t="s">
        <v>13801</v>
      </c>
      <c r="K983" t="s">
        <v>13805</v>
      </c>
      <c r="L983">
        <v>270107</v>
      </c>
      <c r="M983" t="s">
        <v>13588</v>
      </c>
      <c r="N983">
        <v>270107006</v>
      </c>
      <c r="O983" t="s">
        <v>13613</v>
      </c>
      <c r="P983">
        <v>0</v>
      </c>
      <c r="Q983">
        <v>12519.591653995951</v>
      </c>
      <c r="R983">
        <v>0</v>
      </c>
    </row>
    <row r="984" spans="1:18" x14ac:dyDescent="0.25">
      <c r="A984">
        <v>8</v>
      </c>
      <c r="B984">
        <v>8206</v>
      </c>
      <c r="C984" t="s">
        <v>768</v>
      </c>
      <c r="D984" t="s">
        <v>13772</v>
      </c>
      <c r="E984">
        <v>2</v>
      </c>
      <c r="F984" t="s">
        <v>13804</v>
      </c>
      <c r="G984" s="88">
        <v>2</v>
      </c>
      <c r="H984" s="88" t="s">
        <v>13770</v>
      </c>
      <c r="I984">
        <v>1</v>
      </c>
      <c r="J984" t="s">
        <v>13801</v>
      </c>
      <c r="K984" t="s">
        <v>13806</v>
      </c>
      <c r="L984">
        <v>270107</v>
      </c>
      <c r="M984" t="s">
        <v>13588</v>
      </c>
      <c r="N984">
        <v>270107006</v>
      </c>
      <c r="O984" t="s">
        <v>13613</v>
      </c>
      <c r="P984">
        <v>0</v>
      </c>
      <c r="Q984">
        <v>1123.22123893805</v>
      </c>
      <c r="R984">
        <v>0</v>
      </c>
    </row>
    <row r="985" spans="1:18" x14ac:dyDescent="0.25">
      <c r="A985">
        <v>8</v>
      </c>
      <c r="B985">
        <v>8206</v>
      </c>
      <c r="C985" t="s">
        <v>768</v>
      </c>
      <c r="D985" t="s">
        <v>13772</v>
      </c>
      <c r="E985">
        <v>3</v>
      </c>
      <c r="F985" t="s">
        <v>13807</v>
      </c>
      <c r="G985" s="88">
        <v>1</v>
      </c>
      <c r="H985" s="88" t="s">
        <v>8278</v>
      </c>
      <c r="I985">
        <v>1</v>
      </c>
      <c r="J985" t="s">
        <v>13801</v>
      </c>
      <c r="K985" t="s">
        <v>13808</v>
      </c>
      <c r="L985">
        <v>270107</v>
      </c>
      <c r="M985" t="s">
        <v>13588</v>
      </c>
      <c r="N985">
        <v>270107006</v>
      </c>
      <c r="O985" t="s">
        <v>13613</v>
      </c>
      <c r="P985">
        <v>0</v>
      </c>
      <c r="Q985">
        <v>13642.812892934</v>
      </c>
      <c r="R985">
        <v>0</v>
      </c>
    </row>
    <row r="986" spans="1:18" x14ac:dyDescent="0.25">
      <c r="A986">
        <v>8</v>
      </c>
      <c r="B986">
        <v>8206</v>
      </c>
      <c r="C986" t="s">
        <v>768</v>
      </c>
      <c r="D986" t="s">
        <v>13772</v>
      </c>
      <c r="E986">
        <v>4</v>
      </c>
      <c r="F986" t="s">
        <v>13810</v>
      </c>
      <c r="G986" s="88">
        <v>1</v>
      </c>
      <c r="H986" s="88" t="s">
        <v>8278</v>
      </c>
      <c r="I986">
        <v>1</v>
      </c>
      <c r="J986" t="s">
        <v>13801</v>
      </c>
      <c r="K986" t="s">
        <v>13811</v>
      </c>
      <c r="L986">
        <v>270107</v>
      </c>
      <c r="M986" t="s">
        <v>13588</v>
      </c>
      <c r="N986">
        <v>270107006</v>
      </c>
      <c r="O986" t="s">
        <v>13613</v>
      </c>
      <c r="P986">
        <v>0</v>
      </c>
      <c r="Q986">
        <v>12519.591653995951</v>
      </c>
      <c r="R986">
        <v>0</v>
      </c>
    </row>
    <row r="987" spans="1:18" x14ac:dyDescent="0.25">
      <c r="A987">
        <v>8</v>
      </c>
      <c r="B987">
        <v>8206</v>
      </c>
      <c r="C987" t="s">
        <v>768</v>
      </c>
      <c r="D987" t="s">
        <v>13772</v>
      </c>
      <c r="E987">
        <v>4</v>
      </c>
      <c r="F987" t="s">
        <v>13810</v>
      </c>
      <c r="G987" s="88">
        <v>1</v>
      </c>
      <c r="H987" s="88" t="s">
        <v>8278</v>
      </c>
      <c r="I987">
        <v>1</v>
      </c>
      <c r="J987" t="s">
        <v>13801</v>
      </c>
      <c r="K987" t="s">
        <v>13812</v>
      </c>
      <c r="L987">
        <v>270107</v>
      </c>
      <c r="M987" t="s">
        <v>13588</v>
      </c>
      <c r="N987">
        <v>270107006</v>
      </c>
      <c r="O987" t="s">
        <v>13613</v>
      </c>
      <c r="P987">
        <v>0</v>
      </c>
      <c r="Q987">
        <v>1123.22123893805</v>
      </c>
      <c r="R987">
        <v>0</v>
      </c>
    </row>
    <row r="988" spans="1:18" x14ac:dyDescent="0.25">
      <c r="A988">
        <v>8</v>
      </c>
      <c r="B988">
        <v>8206</v>
      </c>
      <c r="C988" t="s">
        <v>768</v>
      </c>
      <c r="D988" t="s">
        <v>13772</v>
      </c>
      <c r="E988">
        <v>7</v>
      </c>
      <c r="F988" t="s">
        <v>13813</v>
      </c>
      <c r="G988" s="88">
        <v>2</v>
      </c>
      <c r="H988" s="88" t="s">
        <v>13770</v>
      </c>
      <c r="I988">
        <v>3</v>
      </c>
      <c r="J988" t="s">
        <v>13814</v>
      </c>
      <c r="K988" t="s">
        <v>13771</v>
      </c>
      <c r="L988">
        <v>270107</v>
      </c>
      <c r="M988" t="s">
        <v>13588</v>
      </c>
      <c r="N988">
        <v>270107005</v>
      </c>
      <c r="O988" t="s">
        <v>13608</v>
      </c>
      <c r="P988">
        <v>0</v>
      </c>
      <c r="Q988">
        <v>2068.7708333333298</v>
      </c>
      <c r="R988">
        <v>0</v>
      </c>
    </row>
    <row r="989" spans="1:18" x14ac:dyDescent="0.25">
      <c r="A989">
        <v>8</v>
      </c>
      <c r="B989">
        <v>8206</v>
      </c>
      <c r="C989" t="s">
        <v>768</v>
      </c>
      <c r="D989" t="s">
        <v>13772</v>
      </c>
      <c r="E989">
        <v>7</v>
      </c>
      <c r="F989" t="s">
        <v>13813</v>
      </c>
      <c r="G989" s="88">
        <v>2</v>
      </c>
      <c r="H989" s="88" t="s">
        <v>13770</v>
      </c>
      <c r="I989">
        <v>3</v>
      </c>
      <c r="J989" t="s">
        <v>13814</v>
      </c>
      <c r="K989" t="s">
        <v>13815</v>
      </c>
      <c r="L989">
        <v>270107</v>
      </c>
      <c r="M989" t="s">
        <v>13588</v>
      </c>
      <c r="N989">
        <v>270107005</v>
      </c>
      <c r="O989" t="s">
        <v>13608</v>
      </c>
      <c r="P989">
        <v>0</v>
      </c>
      <c r="Q989">
        <v>9607.4706310292404</v>
      </c>
      <c r="R989">
        <v>0</v>
      </c>
    </row>
    <row r="990" spans="1:18" x14ac:dyDescent="0.25">
      <c r="A990">
        <v>8</v>
      </c>
      <c r="B990">
        <v>8206</v>
      </c>
      <c r="C990" t="s">
        <v>768</v>
      </c>
      <c r="D990" t="s">
        <v>13772</v>
      </c>
      <c r="E990">
        <v>7</v>
      </c>
      <c r="F990" t="s">
        <v>13813</v>
      </c>
      <c r="G990" s="88">
        <v>2</v>
      </c>
      <c r="H990" s="88" t="s">
        <v>13770</v>
      </c>
      <c r="I990">
        <v>3</v>
      </c>
      <c r="J990" t="s">
        <v>13814</v>
      </c>
      <c r="K990" t="s">
        <v>13816</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13800</v>
      </c>
      <c r="G991" s="88">
        <v>1</v>
      </c>
      <c r="H991" s="88" t="s">
        <v>8278</v>
      </c>
      <c r="I991">
        <v>1</v>
      </c>
      <c r="J991" t="s">
        <v>13801</v>
      </c>
      <c r="K991" t="s">
        <v>13802</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13800</v>
      </c>
      <c r="G992" s="88">
        <v>1</v>
      </c>
      <c r="H992" s="88" t="s">
        <v>8278</v>
      </c>
      <c r="I992">
        <v>1</v>
      </c>
      <c r="J992" t="s">
        <v>13801</v>
      </c>
      <c r="K992" t="s">
        <v>13803</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13804</v>
      </c>
      <c r="G993" s="88">
        <v>2</v>
      </c>
      <c r="H993" s="88" t="s">
        <v>13770</v>
      </c>
      <c r="I993">
        <v>1</v>
      </c>
      <c r="J993" t="s">
        <v>13801</v>
      </c>
      <c r="K993" t="s">
        <v>13805</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13804</v>
      </c>
      <c r="G994" s="88">
        <v>2</v>
      </c>
      <c r="H994" s="88" t="s">
        <v>13770</v>
      </c>
      <c r="I994">
        <v>1</v>
      </c>
      <c r="J994" t="s">
        <v>13801</v>
      </c>
      <c r="K994" t="s">
        <v>13806</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13807</v>
      </c>
      <c r="G995" s="88">
        <v>1</v>
      </c>
      <c r="H995" s="88" t="s">
        <v>8278</v>
      </c>
      <c r="I995">
        <v>1</v>
      </c>
      <c r="J995" t="s">
        <v>13801</v>
      </c>
      <c r="K995" t="s">
        <v>13808</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13807</v>
      </c>
      <c r="G996" s="88">
        <v>1</v>
      </c>
      <c r="H996" s="88" t="s">
        <v>8278</v>
      </c>
      <c r="I996">
        <v>1</v>
      </c>
      <c r="J996" t="s">
        <v>13801</v>
      </c>
      <c r="K996" t="s">
        <v>13809</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13810</v>
      </c>
      <c r="G997" s="88">
        <v>1</v>
      </c>
      <c r="H997" s="88" t="s">
        <v>8278</v>
      </c>
      <c r="I997">
        <v>1</v>
      </c>
      <c r="J997" t="s">
        <v>13801</v>
      </c>
      <c r="K997" t="s">
        <v>13811</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13810</v>
      </c>
      <c r="G998" s="88">
        <v>1</v>
      </c>
      <c r="H998" s="88" t="s">
        <v>8278</v>
      </c>
      <c r="I998">
        <v>1</v>
      </c>
      <c r="J998" t="s">
        <v>13801</v>
      </c>
      <c r="K998" t="s">
        <v>13812</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13813</v>
      </c>
      <c r="G999" s="88">
        <v>2</v>
      </c>
      <c r="H999" s="88" t="s">
        <v>13770</v>
      </c>
      <c r="I999">
        <v>3</v>
      </c>
      <c r="J999" t="s">
        <v>13814</v>
      </c>
      <c r="K999" t="s">
        <v>13771</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13813</v>
      </c>
      <c r="G1000" s="88">
        <v>2</v>
      </c>
      <c r="H1000" s="88" t="s">
        <v>13770</v>
      </c>
      <c r="I1000">
        <v>3</v>
      </c>
      <c r="J1000" t="s">
        <v>13814</v>
      </c>
      <c r="K1000" t="s">
        <v>13815</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13813</v>
      </c>
      <c r="G1001" s="88">
        <v>2</v>
      </c>
      <c r="H1001" s="88" t="s">
        <v>13770</v>
      </c>
      <c r="I1001">
        <v>3</v>
      </c>
      <c r="J1001" t="s">
        <v>13814</v>
      </c>
      <c r="K1001" t="s">
        <v>13816</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13800</v>
      </c>
      <c r="G1002" s="88">
        <v>1</v>
      </c>
      <c r="H1002" s="88" t="s">
        <v>8278</v>
      </c>
      <c r="I1002">
        <v>1</v>
      </c>
      <c r="J1002" t="s">
        <v>13801</v>
      </c>
      <c r="K1002" t="s">
        <v>13802</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13804</v>
      </c>
      <c r="G1003" s="88">
        <v>2</v>
      </c>
      <c r="H1003" s="88" t="s">
        <v>13770</v>
      </c>
      <c r="I1003">
        <v>1</v>
      </c>
      <c r="J1003" t="s">
        <v>13801</v>
      </c>
      <c r="K1003" t="s">
        <v>13805</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13804</v>
      </c>
      <c r="G1004" s="88">
        <v>2</v>
      </c>
      <c r="H1004" s="88" t="s">
        <v>13770</v>
      </c>
      <c r="I1004">
        <v>1</v>
      </c>
      <c r="J1004" t="s">
        <v>13801</v>
      </c>
      <c r="K1004" t="s">
        <v>13806</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13807</v>
      </c>
      <c r="G1005" s="88">
        <v>1</v>
      </c>
      <c r="H1005" s="88" t="s">
        <v>8278</v>
      </c>
      <c r="I1005">
        <v>1</v>
      </c>
      <c r="J1005" t="s">
        <v>13801</v>
      </c>
      <c r="K1005" t="s">
        <v>13808</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13810</v>
      </c>
      <c r="G1006" s="88">
        <v>1</v>
      </c>
      <c r="H1006" s="88" t="s">
        <v>8278</v>
      </c>
      <c r="I1006">
        <v>1</v>
      </c>
      <c r="J1006" t="s">
        <v>13801</v>
      </c>
      <c r="K1006" t="s">
        <v>13811</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13813</v>
      </c>
      <c r="G1007" s="88">
        <v>2</v>
      </c>
      <c r="H1007" s="88" t="s">
        <v>13770</v>
      </c>
      <c r="I1007">
        <v>3</v>
      </c>
      <c r="J1007" t="s">
        <v>13814</v>
      </c>
      <c r="K1007" t="s">
        <v>13771</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13813</v>
      </c>
      <c r="G1008" s="88">
        <v>2</v>
      </c>
      <c r="H1008" s="88" t="s">
        <v>13770</v>
      </c>
      <c r="I1008">
        <v>3</v>
      </c>
      <c r="J1008" t="s">
        <v>13814</v>
      </c>
      <c r="K1008" t="s">
        <v>13815</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13800</v>
      </c>
      <c r="G1009" s="88">
        <v>1</v>
      </c>
      <c r="H1009" s="88" t="s">
        <v>8278</v>
      </c>
      <c r="I1009">
        <v>1</v>
      </c>
      <c r="J1009" t="s">
        <v>13801</v>
      </c>
      <c r="K1009" t="s">
        <v>13802</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13800</v>
      </c>
      <c r="G1010" s="88">
        <v>1</v>
      </c>
      <c r="H1010" s="88" t="s">
        <v>8278</v>
      </c>
      <c r="I1010">
        <v>1</v>
      </c>
      <c r="J1010" t="s">
        <v>13801</v>
      </c>
      <c r="K1010" t="s">
        <v>13803</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13804</v>
      </c>
      <c r="G1011" s="88">
        <v>2</v>
      </c>
      <c r="H1011" s="88" t="s">
        <v>13770</v>
      </c>
      <c r="I1011">
        <v>1</v>
      </c>
      <c r="J1011" t="s">
        <v>13801</v>
      </c>
      <c r="K1011" t="s">
        <v>13805</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13804</v>
      </c>
      <c r="G1012" s="88">
        <v>2</v>
      </c>
      <c r="H1012" s="88" t="s">
        <v>13770</v>
      </c>
      <c r="I1012">
        <v>1</v>
      </c>
      <c r="J1012" t="s">
        <v>13801</v>
      </c>
      <c r="K1012" t="s">
        <v>13806</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13807</v>
      </c>
      <c r="G1013" s="88">
        <v>1</v>
      </c>
      <c r="H1013" s="88" t="s">
        <v>8278</v>
      </c>
      <c r="I1013">
        <v>1</v>
      </c>
      <c r="J1013" t="s">
        <v>13801</v>
      </c>
      <c r="K1013" t="s">
        <v>13808</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13807</v>
      </c>
      <c r="G1014" s="88">
        <v>1</v>
      </c>
      <c r="H1014" s="88" t="s">
        <v>8278</v>
      </c>
      <c r="I1014">
        <v>1</v>
      </c>
      <c r="J1014" t="s">
        <v>13801</v>
      </c>
      <c r="K1014" t="s">
        <v>13809</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13810</v>
      </c>
      <c r="G1015" s="88">
        <v>1</v>
      </c>
      <c r="H1015" s="88" t="s">
        <v>8278</v>
      </c>
      <c r="I1015">
        <v>1</v>
      </c>
      <c r="J1015" t="s">
        <v>13801</v>
      </c>
      <c r="K1015" t="s">
        <v>13811</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13810</v>
      </c>
      <c r="G1016" s="88">
        <v>1</v>
      </c>
      <c r="H1016" s="88" t="s">
        <v>8278</v>
      </c>
      <c r="I1016">
        <v>1</v>
      </c>
      <c r="J1016" t="s">
        <v>13801</v>
      </c>
      <c r="K1016" t="s">
        <v>13812</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13813</v>
      </c>
      <c r="G1017" s="88">
        <v>2</v>
      </c>
      <c r="H1017" s="88" t="s">
        <v>13770</v>
      </c>
      <c r="I1017">
        <v>3</v>
      </c>
      <c r="J1017" t="s">
        <v>13814</v>
      </c>
      <c r="K1017" t="s">
        <v>13771</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13813</v>
      </c>
      <c r="G1018" s="88">
        <v>2</v>
      </c>
      <c r="H1018" s="88" t="s">
        <v>13770</v>
      </c>
      <c r="I1018">
        <v>3</v>
      </c>
      <c r="J1018" t="s">
        <v>13814</v>
      </c>
      <c r="K1018" t="s">
        <v>13815</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13813</v>
      </c>
      <c r="G1019" s="88">
        <v>2</v>
      </c>
      <c r="H1019" s="88" t="s">
        <v>13770</v>
      </c>
      <c r="I1019">
        <v>3</v>
      </c>
      <c r="J1019" t="s">
        <v>13814</v>
      </c>
      <c r="K1019" t="s">
        <v>13816</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13800</v>
      </c>
      <c r="G1020" s="88">
        <v>1</v>
      </c>
      <c r="H1020" s="88" t="s">
        <v>8278</v>
      </c>
      <c r="I1020">
        <v>1</v>
      </c>
      <c r="J1020" t="s">
        <v>13801</v>
      </c>
      <c r="K1020" t="s">
        <v>13802</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13804</v>
      </c>
      <c r="G1021" s="88">
        <v>2</v>
      </c>
      <c r="H1021" s="88" t="s">
        <v>13770</v>
      </c>
      <c r="I1021">
        <v>1</v>
      </c>
      <c r="J1021" t="s">
        <v>13801</v>
      </c>
      <c r="K1021" t="s">
        <v>13805</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13807</v>
      </c>
      <c r="G1022" s="88">
        <v>1</v>
      </c>
      <c r="H1022" s="88" t="s">
        <v>8278</v>
      </c>
      <c r="I1022">
        <v>1</v>
      </c>
      <c r="J1022" t="s">
        <v>13801</v>
      </c>
      <c r="K1022" t="s">
        <v>13808</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13810</v>
      </c>
      <c r="G1023" s="88">
        <v>1</v>
      </c>
      <c r="H1023" s="88" t="s">
        <v>8278</v>
      </c>
      <c r="I1023">
        <v>1</v>
      </c>
      <c r="J1023" t="s">
        <v>13801</v>
      </c>
      <c r="K1023" t="s">
        <v>13811</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13813</v>
      </c>
      <c r="G1024" s="88">
        <v>2</v>
      </c>
      <c r="H1024" s="88" t="s">
        <v>13770</v>
      </c>
      <c r="I1024">
        <v>3</v>
      </c>
      <c r="J1024" t="s">
        <v>13814</v>
      </c>
      <c r="K1024" t="s">
        <v>13771</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13813</v>
      </c>
      <c r="G1025" s="88">
        <v>2</v>
      </c>
      <c r="H1025" s="88" t="s">
        <v>13770</v>
      </c>
      <c r="I1025">
        <v>3</v>
      </c>
      <c r="J1025" t="s">
        <v>13814</v>
      </c>
      <c r="K1025" t="s">
        <v>13815</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13800</v>
      </c>
      <c r="G1026" s="88">
        <v>1</v>
      </c>
      <c r="H1026" s="88" t="s">
        <v>8278</v>
      </c>
      <c r="I1026">
        <v>1</v>
      </c>
      <c r="J1026" t="s">
        <v>13801</v>
      </c>
      <c r="K1026" t="s">
        <v>13802</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13804</v>
      </c>
      <c r="G1027" s="88">
        <v>2</v>
      </c>
      <c r="H1027" s="88" t="s">
        <v>13770</v>
      </c>
      <c r="I1027">
        <v>1</v>
      </c>
      <c r="J1027" t="s">
        <v>13801</v>
      </c>
      <c r="K1027" t="s">
        <v>13805</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13807</v>
      </c>
      <c r="G1028" s="88">
        <v>1</v>
      </c>
      <c r="H1028" s="88" t="s">
        <v>8278</v>
      </c>
      <c r="I1028">
        <v>1</v>
      </c>
      <c r="J1028" t="s">
        <v>13801</v>
      </c>
      <c r="K1028" t="s">
        <v>13808</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13810</v>
      </c>
      <c r="G1029" s="88">
        <v>1</v>
      </c>
      <c r="H1029" s="88" t="s">
        <v>8278</v>
      </c>
      <c r="I1029">
        <v>1</v>
      </c>
      <c r="J1029" t="s">
        <v>13801</v>
      </c>
      <c r="K1029" t="s">
        <v>13811</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13813</v>
      </c>
      <c r="G1030" s="88">
        <v>2</v>
      </c>
      <c r="H1030" s="88" t="s">
        <v>13770</v>
      </c>
      <c r="I1030">
        <v>3</v>
      </c>
      <c r="J1030" t="s">
        <v>13814</v>
      </c>
      <c r="K1030" t="s">
        <v>13771</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13813</v>
      </c>
      <c r="G1031" s="88">
        <v>2</v>
      </c>
      <c r="H1031" s="88" t="s">
        <v>13770</v>
      </c>
      <c r="I1031">
        <v>3</v>
      </c>
      <c r="J1031" t="s">
        <v>13814</v>
      </c>
      <c r="K1031" t="s">
        <v>13815</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13800</v>
      </c>
      <c r="G1032" s="88">
        <v>1</v>
      </c>
      <c r="H1032" s="88" t="s">
        <v>8278</v>
      </c>
      <c r="I1032">
        <v>1</v>
      </c>
      <c r="J1032" t="s">
        <v>13801</v>
      </c>
      <c r="K1032" t="s">
        <v>13802</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13804</v>
      </c>
      <c r="G1033" s="88">
        <v>2</v>
      </c>
      <c r="H1033" s="88" t="s">
        <v>13770</v>
      </c>
      <c r="I1033">
        <v>1</v>
      </c>
      <c r="J1033" t="s">
        <v>13801</v>
      </c>
      <c r="K1033" t="s">
        <v>13805</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13807</v>
      </c>
      <c r="G1034" s="88">
        <v>1</v>
      </c>
      <c r="H1034" s="88" t="s">
        <v>8278</v>
      </c>
      <c r="I1034">
        <v>1</v>
      </c>
      <c r="J1034" t="s">
        <v>13801</v>
      </c>
      <c r="K1034" t="s">
        <v>13808</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13810</v>
      </c>
      <c r="G1035" s="88">
        <v>1</v>
      </c>
      <c r="H1035" s="88" t="s">
        <v>8278</v>
      </c>
      <c r="I1035">
        <v>1</v>
      </c>
      <c r="J1035" t="s">
        <v>13801</v>
      </c>
      <c r="K1035" t="s">
        <v>13811</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13813</v>
      </c>
      <c r="G1036" s="88">
        <v>2</v>
      </c>
      <c r="H1036" s="88" t="s">
        <v>13770</v>
      </c>
      <c r="I1036">
        <v>3</v>
      </c>
      <c r="J1036" t="s">
        <v>13814</v>
      </c>
      <c r="K1036" t="s">
        <v>13771</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13813</v>
      </c>
      <c r="G1037" s="88">
        <v>2</v>
      </c>
      <c r="H1037" s="88" t="s">
        <v>13770</v>
      </c>
      <c r="I1037">
        <v>3</v>
      </c>
      <c r="J1037" t="s">
        <v>13814</v>
      </c>
      <c r="K1037" t="s">
        <v>13815</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13813</v>
      </c>
      <c r="G1038" s="88">
        <v>2</v>
      </c>
      <c r="H1038" s="88" t="s">
        <v>13770</v>
      </c>
      <c r="I1038">
        <v>3</v>
      </c>
      <c r="J1038" t="s">
        <v>13814</v>
      </c>
      <c r="K1038" t="s">
        <v>13816</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13800</v>
      </c>
      <c r="G1039" s="88">
        <v>1</v>
      </c>
      <c r="H1039" s="88" t="s">
        <v>8278</v>
      </c>
      <c r="I1039">
        <v>1</v>
      </c>
      <c r="J1039" t="s">
        <v>13801</v>
      </c>
      <c r="K1039" t="s">
        <v>13802</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13800</v>
      </c>
      <c r="G1040" s="88">
        <v>1</v>
      </c>
      <c r="H1040" s="88" t="s">
        <v>8278</v>
      </c>
      <c r="I1040">
        <v>1</v>
      </c>
      <c r="J1040" t="s">
        <v>13801</v>
      </c>
      <c r="K1040" t="s">
        <v>13803</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13804</v>
      </c>
      <c r="G1041" s="88">
        <v>2</v>
      </c>
      <c r="H1041" s="88" t="s">
        <v>13770</v>
      </c>
      <c r="I1041">
        <v>1</v>
      </c>
      <c r="J1041" t="s">
        <v>13801</v>
      </c>
      <c r="K1041" t="s">
        <v>13805</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13804</v>
      </c>
      <c r="G1042" s="88">
        <v>2</v>
      </c>
      <c r="H1042" s="88" t="s">
        <v>13770</v>
      </c>
      <c r="I1042">
        <v>1</v>
      </c>
      <c r="J1042" t="s">
        <v>13801</v>
      </c>
      <c r="K1042" t="s">
        <v>13806</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13807</v>
      </c>
      <c r="G1043" s="88">
        <v>1</v>
      </c>
      <c r="H1043" s="88" t="s">
        <v>8278</v>
      </c>
      <c r="I1043">
        <v>1</v>
      </c>
      <c r="J1043" t="s">
        <v>13801</v>
      </c>
      <c r="K1043" t="s">
        <v>13808</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13807</v>
      </c>
      <c r="G1044" s="88">
        <v>1</v>
      </c>
      <c r="H1044" s="88" t="s">
        <v>8278</v>
      </c>
      <c r="I1044">
        <v>1</v>
      </c>
      <c r="J1044" t="s">
        <v>13801</v>
      </c>
      <c r="K1044" t="s">
        <v>13809</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13810</v>
      </c>
      <c r="G1045" s="88">
        <v>1</v>
      </c>
      <c r="H1045" s="88" t="s">
        <v>8278</v>
      </c>
      <c r="I1045">
        <v>1</v>
      </c>
      <c r="J1045" t="s">
        <v>13801</v>
      </c>
      <c r="K1045" t="s">
        <v>13811</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13810</v>
      </c>
      <c r="G1046" s="88">
        <v>1</v>
      </c>
      <c r="H1046" s="88" t="s">
        <v>8278</v>
      </c>
      <c r="I1046">
        <v>1</v>
      </c>
      <c r="J1046" t="s">
        <v>13801</v>
      </c>
      <c r="K1046" t="s">
        <v>13812</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13813</v>
      </c>
      <c r="G1047" s="88">
        <v>2</v>
      </c>
      <c r="H1047" s="88" t="s">
        <v>13770</v>
      </c>
      <c r="I1047">
        <v>3</v>
      </c>
      <c r="J1047" t="s">
        <v>13814</v>
      </c>
      <c r="K1047" t="s">
        <v>13771</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13813</v>
      </c>
      <c r="G1048" s="88">
        <v>2</v>
      </c>
      <c r="H1048" s="88" t="s">
        <v>13770</v>
      </c>
      <c r="I1048">
        <v>3</v>
      </c>
      <c r="J1048" t="s">
        <v>13814</v>
      </c>
      <c r="K1048" t="s">
        <v>13815</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13813</v>
      </c>
      <c r="G1049" s="88">
        <v>2</v>
      </c>
      <c r="H1049" s="88" t="s">
        <v>13770</v>
      </c>
      <c r="I1049">
        <v>3</v>
      </c>
      <c r="J1049" t="s">
        <v>13814</v>
      </c>
      <c r="K1049" t="s">
        <v>13816</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13800</v>
      </c>
      <c r="G1050" s="88">
        <v>1</v>
      </c>
      <c r="H1050" s="88" t="s">
        <v>8278</v>
      </c>
      <c r="I1050">
        <v>1</v>
      </c>
      <c r="J1050" t="s">
        <v>13801</v>
      </c>
      <c r="K1050" t="s">
        <v>13802</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13804</v>
      </c>
      <c r="G1051" s="88">
        <v>2</v>
      </c>
      <c r="H1051" s="88" t="s">
        <v>13770</v>
      </c>
      <c r="I1051">
        <v>1</v>
      </c>
      <c r="J1051" t="s">
        <v>13801</v>
      </c>
      <c r="K1051" t="s">
        <v>13805</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13807</v>
      </c>
      <c r="G1052" s="88">
        <v>1</v>
      </c>
      <c r="H1052" s="88" t="s">
        <v>8278</v>
      </c>
      <c r="I1052">
        <v>1</v>
      </c>
      <c r="J1052" t="s">
        <v>13801</v>
      </c>
      <c r="K1052" t="s">
        <v>13808</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13810</v>
      </c>
      <c r="G1053" s="88">
        <v>1</v>
      </c>
      <c r="H1053" s="88" t="s">
        <v>8278</v>
      </c>
      <c r="I1053">
        <v>1</v>
      </c>
      <c r="J1053" t="s">
        <v>13801</v>
      </c>
      <c r="K1053" t="s">
        <v>13811</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13813</v>
      </c>
      <c r="G1054" s="88">
        <v>2</v>
      </c>
      <c r="H1054" s="88" t="s">
        <v>13770</v>
      </c>
      <c r="I1054">
        <v>3</v>
      </c>
      <c r="J1054" t="s">
        <v>13814</v>
      </c>
      <c r="K1054" t="s">
        <v>13771</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13813</v>
      </c>
      <c r="G1055" s="88">
        <v>2</v>
      </c>
      <c r="H1055" s="88" t="s">
        <v>13770</v>
      </c>
      <c r="I1055">
        <v>3</v>
      </c>
      <c r="J1055" t="s">
        <v>13814</v>
      </c>
      <c r="K1055" t="s">
        <v>13815</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13813</v>
      </c>
      <c r="G1056" s="88">
        <v>2</v>
      </c>
      <c r="H1056" s="88" t="s">
        <v>13770</v>
      </c>
      <c r="I1056">
        <v>3</v>
      </c>
      <c r="J1056" t="s">
        <v>13814</v>
      </c>
      <c r="K1056" t="s">
        <v>13816</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13800</v>
      </c>
      <c r="G1057" s="88">
        <v>1</v>
      </c>
      <c r="H1057" s="88" t="s">
        <v>8278</v>
      </c>
      <c r="I1057">
        <v>1</v>
      </c>
      <c r="J1057" t="s">
        <v>13801</v>
      </c>
      <c r="K1057" t="s">
        <v>13802</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13804</v>
      </c>
      <c r="G1058" s="88">
        <v>2</v>
      </c>
      <c r="H1058" s="88" t="s">
        <v>13770</v>
      </c>
      <c r="I1058">
        <v>1</v>
      </c>
      <c r="J1058" t="s">
        <v>13801</v>
      </c>
      <c r="K1058" t="s">
        <v>13805</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13807</v>
      </c>
      <c r="G1059" s="88">
        <v>1</v>
      </c>
      <c r="H1059" s="88" t="s">
        <v>8278</v>
      </c>
      <c r="I1059">
        <v>1</v>
      </c>
      <c r="J1059" t="s">
        <v>13801</v>
      </c>
      <c r="K1059" t="s">
        <v>13808</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13810</v>
      </c>
      <c r="G1060" s="88">
        <v>1</v>
      </c>
      <c r="H1060" s="88" t="s">
        <v>8278</v>
      </c>
      <c r="I1060">
        <v>1</v>
      </c>
      <c r="J1060" t="s">
        <v>13801</v>
      </c>
      <c r="K1060" t="s">
        <v>13811</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13813</v>
      </c>
      <c r="G1061" s="88">
        <v>2</v>
      </c>
      <c r="H1061" s="88" t="s">
        <v>13770</v>
      </c>
      <c r="I1061">
        <v>3</v>
      </c>
      <c r="J1061" t="s">
        <v>13814</v>
      </c>
      <c r="K1061" t="s">
        <v>13771</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13813</v>
      </c>
      <c r="G1062" s="88">
        <v>2</v>
      </c>
      <c r="H1062" s="88" t="s">
        <v>13770</v>
      </c>
      <c r="I1062">
        <v>3</v>
      </c>
      <c r="J1062" t="s">
        <v>13814</v>
      </c>
      <c r="K1062" t="s">
        <v>13815</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13800</v>
      </c>
      <c r="G1063" s="88">
        <v>1</v>
      </c>
      <c r="H1063" s="88" t="s">
        <v>8278</v>
      </c>
      <c r="I1063">
        <v>1</v>
      </c>
      <c r="J1063" t="s">
        <v>13801</v>
      </c>
      <c r="K1063" t="s">
        <v>13802</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13800</v>
      </c>
      <c r="G1064" s="88">
        <v>1</v>
      </c>
      <c r="H1064" s="88" t="s">
        <v>8278</v>
      </c>
      <c r="I1064">
        <v>1</v>
      </c>
      <c r="J1064" t="s">
        <v>13801</v>
      </c>
      <c r="K1064" t="s">
        <v>13803</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13804</v>
      </c>
      <c r="G1065" s="88">
        <v>2</v>
      </c>
      <c r="H1065" s="88" t="s">
        <v>13770</v>
      </c>
      <c r="I1065">
        <v>1</v>
      </c>
      <c r="J1065" t="s">
        <v>13801</v>
      </c>
      <c r="K1065" t="s">
        <v>13805</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13804</v>
      </c>
      <c r="G1066" s="88">
        <v>2</v>
      </c>
      <c r="H1066" s="88" t="s">
        <v>13770</v>
      </c>
      <c r="I1066">
        <v>1</v>
      </c>
      <c r="J1066" t="s">
        <v>13801</v>
      </c>
      <c r="K1066" t="s">
        <v>13806</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13807</v>
      </c>
      <c r="G1067" s="88">
        <v>1</v>
      </c>
      <c r="H1067" s="88" t="s">
        <v>8278</v>
      </c>
      <c r="I1067">
        <v>1</v>
      </c>
      <c r="J1067" t="s">
        <v>13801</v>
      </c>
      <c r="K1067" t="s">
        <v>13808</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13807</v>
      </c>
      <c r="G1068" s="88">
        <v>1</v>
      </c>
      <c r="H1068" s="88" t="s">
        <v>8278</v>
      </c>
      <c r="I1068">
        <v>1</v>
      </c>
      <c r="J1068" t="s">
        <v>13801</v>
      </c>
      <c r="K1068" t="s">
        <v>13809</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13810</v>
      </c>
      <c r="G1069" s="88">
        <v>1</v>
      </c>
      <c r="H1069" s="88" t="s">
        <v>8278</v>
      </c>
      <c r="I1069">
        <v>1</v>
      </c>
      <c r="J1069" t="s">
        <v>13801</v>
      </c>
      <c r="K1069" t="s">
        <v>13811</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13813</v>
      </c>
      <c r="G1070" s="88">
        <v>2</v>
      </c>
      <c r="H1070" s="88" t="s">
        <v>13770</v>
      </c>
      <c r="I1070">
        <v>3</v>
      </c>
      <c r="J1070" t="s">
        <v>13814</v>
      </c>
      <c r="K1070" t="s">
        <v>13771</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13813</v>
      </c>
      <c r="G1071" s="88">
        <v>2</v>
      </c>
      <c r="H1071" s="88" t="s">
        <v>13770</v>
      </c>
      <c r="I1071">
        <v>3</v>
      </c>
      <c r="J1071" t="s">
        <v>13814</v>
      </c>
      <c r="K1071" t="s">
        <v>13815</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13813</v>
      </c>
      <c r="G1072" s="88">
        <v>2</v>
      </c>
      <c r="H1072" s="88" t="s">
        <v>13770</v>
      </c>
      <c r="I1072">
        <v>3</v>
      </c>
      <c r="J1072" t="s">
        <v>13814</v>
      </c>
      <c r="K1072" t="s">
        <v>13816</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13800</v>
      </c>
      <c r="G1073" s="88">
        <v>1</v>
      </c>
      <c r="H1073" s="88" t="s">
        <v>8278</v>
      </c>
      <c r="I1073">
        <v>1</v>
      </c>
      <c r="J1073" t="s">
        <v>13801</v>
      </c>
      <c r="K1073" t="s">
        <v>13802</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13804</v>
      </c>
      <c r="G1074" s="88">
        <v>2</v>
      </c>
      <c r="H1074" s="88" t="s">
        <v>13770</v>
      </c>
      <c r="I1074">
        <v>1</v>
      </c>
      <c r="J1074" t="s">
        <v>13801</v>
      </c>
      <c r="K1074" t="s">
        <v>13805</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13807</v>
      </c>
      <c r="G1075" s="88">
        <v>1</v>
      </c>
      <c r="H1075" s="88" t="s">
        <v>8278</v>
      </c>
      <c r="I1075">
        <v>1</v>
      </c>
      <c r="J1075" t="s">
        <v>13801</v>
      </c>
      <c r="K1075" t="s">
        <v>13808</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13810</v>
      </c>
      <c r="G1076" s="88">
        <v>1</v>
      </c>
      <c r="H1076" s="88" t="s">
        <v>8278</v>
      </c>
      <c r="I1076">
        <v>1</v>
      </c>
      <c r="J1076" t="s">
        <v>13801</v>
      </c>
      <c r="K1076" t="s">
        <v>13811</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13813</v>
      </c>
      <c r="G1077" s="88">
        <v>2</v>
      </c>
      <c r="H1077" s="88" t="s">
        <v>13770</v>
      </c>
      <c r="I1077">
        <v>3</v>
      </c>
      <c r="J1077" t="s">
        <v>13814</v>
      </c>
      <c r="K1077" t="s">
        <v>13771</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13813</v>
      </c>
      <c r="G1078" s="88">
        <v>2</v>
      </c>
      <c r="H1078" s="88" t="s">
        <v>13770</v>
      </c>
      <c r="I1078">
        <v>3</v>
      </c>
      <c r="J1078" t="s">
        <v>13814</v>
      </c>
      <c r="K1078" t="s">
        <v>13815</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13800</v>
      </c>
      <c r="G1079" s="88">
        <v>1</v>
      </c>
      <c r="H1079" s="88" t="s">
        <v>8278</v>
      </c>
      <c r="I1079">
        <v>1</v>
      </c>
      <c r="J1079" t="s">
        <v>13801</v>
      </c>
      <c r="K1079" t="s">
        <v>13802</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13800</v>
      </c>
      <c r="G1080" s="88">
        <v>1</v>
      </c>
      <c r="H1080" s="88" t="s">
        <v>8278</v>
      </c>
      <c r="I1080">
        <v>1</v>
      </c>
      <c r="J1080" t="s">
        <v>13801</v>
      </c>
      <c r="K1080" t="s">
        <v>13803</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13804</v>
      </c>
      <c r="G1081" s="88">
        <v>2</v>
      </c>
      <c r="H1081" s="88" t="s">
        <v>13770</v>
      </c>
      <c r="I1081">
        <v>1</v>
      </c>
      <c r="J1081" t="s">
        <v>13801</v>
      </c>
      <c r="K1081" t="s">
        <v>13805</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13804</v>
      </c>
      <c r="G1082" s="88">
        <v>2</v>
      </c>
      <c r="H1082" s="88" t="s">
        <v>13770</v>
      </c>
      <c r="I1082">
        <v>1</v>
      </c>
      <c r="J1082" t="s">
        <v>13801</v>
      </c>
      <c r="K1082" t="s">
        <v>13806</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13807</v>
      </c>
      <c r="G1083" s="88">
        <v>1</v>
      </c>
      <c r="H1083" s="88" t="s">
        <v>8278</v>
      </c>
      <c r="I1083">
        <v>1</v>
      </c>
      <c r="J1083" t="s">
        <v>13801</v>
      </c>
      <c r="K1083" t="s">
        <v>13808</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13807</v>
      </c>
      <c r="G1084" s="88">
        <v>1</v>
      </c>
      <c r="H1084" s="88" t="s">
        <v>8278</v>
      </c>
      <c r="I1084">
        <v>1</v>
      </c>
      <c r="J1084" t="s">
        <v>13801</v>
      </c>
      <c r="K1084" t="s">
        <v>13809</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13810</v>
      </c>
      <c r="G1085" s="88">
        <v>1</v>
      </c>
      <c r="H1085" s="88" t="s">
        <v>8278</v>
      </c>
      <c r="I1085">
        <v>1</v>
      </c>
      <c r="J1085" t="s">
        <v>13801</v>
      </c>
      <c r="K1085" t="s">
        <v>13811</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13810</v>
      </c>
      <c r="G1086" s="88">
        <v>1</v>
      </c>
      <c r="H1086" s="88" t="s">
        <v>8278</v>
      </c>
      <c r="I1086">
        <v>1</v>
      </c>
      <c r="J1086" t="s">
        <v>13801</v>
      </c>
      <c r="K1086" t="s">
        <v>13812</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13813</v>
      </c>
      <c r="G1087" s="88">
        <v>2</v>
      </c>
      <c r="H1087" s="88" t="s">
        <v>13770</v>
      </c>
      <c r="I1087">
        <v>3</v>
      </c>
      <c r="J1087" t="s">
        <v>13814</v>
      </c>
      <c r="K1087" t="s">
        <v>13771</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13813</v>
      </c>
      <c r="G1088" s="88">
        <v>2</v>
      </c>
      <c r="H1088" s="88" t="s">
        <v>13770</v>
      </c>
      <c r="I1088">
        <v>3</v>
      </c>
      <c r="J1088" t="s">
        <v>13814</v>
      </c>
      <c r="K1088" t="s">
        <v>13815</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13813</v>
      </c>
      <c r="G1089" s="88">
        <v>2</v>
      </c>
      <c r="H1089" s="88" t="s">
        <v>13770</v>
      </c>
      <c r="I1089">
        <v>3</v>
      </c>
      <c r="J1089" t="s">
        <v>13814</v>
      </c>
      <c r="K1089" t="s">
        <v>13816</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13800</v>
      </c>
      <c r="G1090" s="88">
        <v>1</v>
      </c>
      <c r="H1090" s="88" t="s">
        <v>8278</v>
      </c>
      <c r="I1090">
        <v>1</v>
      </c>
      <c r="J1090" t="s">
        <v>13801</v>
      </c>
      <c r="K1090" t="s">
        <v>13802</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13800</v>
      </c>
      <c r="G1091" s="88">
        <v>1</v>
      </c>
      <c r="H1091" s="88" t="s">
        <v>8278</v>
      </c>
      <c r="I1091">
        <v>1</v>
      </c>
      <c r="J1091" t="s">
        <v>13801</v>
      </c>
      <c r="K1091" t="s">
        <v>13803</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13804</v>
      </c>
      <c r="G1092" s="88">
        <v>2</v>
      </c>
      <c r="H1092" s="88" t="s">
        <v>13770</v>
      </c>
      <c r="I1092">
        <v>1</v>
      </c>
      <c r="J1092" t="s">
        <v>13801</v>
      </c>
      <c r="K1092" t="s">
        <v>13805</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13804</v>
      </c>
      <c r="G1093" s="88">
        <v>2</v>
      </c>
      <c r="H1093" s="88" t="s">
        <v>13770</v>
      </c>
      <c r="I1093">
        <v>1</v>
      </c>
      <c r="J1093" t="s">
        <v>13801</v>
      </c>
      <c r="K1093" t="s">
        <v>13806</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13807</v>
      </c>
      <c r="G1094" s="88">
        <v>1</v>
      </c>
      <c r="H1094" s="88" t="s">
        <v>8278</v>
      </c>
      <c r="I1094">
        <v>1</v>
      </c>
      <c r="J1094" t="s">
        <v>13801</v>
      </c>
      <c r="K1094" t="s">
        <v>13808</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13807</v>
      </c>
      <c r="G1095" s="88">
        <v>1</v>
      </c>
      <c r="H1095" s="88" t="s">
        <v>8278</v>
      </c>
      <c r="I1095">
        <v>1</v>
      </c>
      <c r="J1095" t="s">
        <v>13801</v>
      </c>
      <c r="K1095" t="s">
        <v>13809</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13810</v>
      </c>
      <c r="G1096" s="88">
        <v>1</v>
      </c>
      <c r="H1096" s="88" t="s">
        <v>8278</v>
      </c>
      <c r="I1096">
        <v>1</v>
      </c>
      <c r="J1096" t="s">
        <v>13801</v>
      </c>
      <c r="K1096" t="s">
        <v>13811</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13810</v>
      </c>
      <c r="G1097" s="88">
        <v>1</v>
      </c>
      <c r="H1097" s="88" t="s">
        <v>8278</v>
      </c>
      <c r="I1097">
        <v>1</v>
      </c>
      <c r="J1097" t="s">
        <v>13801</v>
      </c>
      <c r="K1097" t="s">
        <v>13812</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13813</v>
      </c>
      <c r="G1098" s="88">
        <v>2</v>
      </c>
      <c r="H1098" s="88" t="s">
        <v>13770</v>
      </c>
      <c r="I1098">
        <v>3</v>
      </c>
      <c r="J1098" t="s">
        <v>13814</v>
      </c>
      <c r="K1098" t="s">
        <v>13771</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13813</v>
      </c>
      <c r="G1099" s="88">
        <v>2</v>
      </c>
      <c r="H1099" s="88" t="s">
        <v>13770</v>
      </c>
      <c r="I1099">
        <v>3</v>
      </c>
      <c r="J1099" t="s">
        <v>13814</v>
      </c>
      <c r="K1099" t="s">
        <v>13815</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13813</v>
      </c>
      <c r="G1100" s="88">
        <v>2</v>
      </c>
      <c r="H1100" s="88" t="s">
        <v>13770</v>
      </c>
      <c r="I1100">
        <v>3</v>
      </c>
      <c r="J1100" t="s">
        <v>13814</v>
      </c>
      <c r="K1100" t="s">
        <v>13816</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13800</v>
      </c>
      <c r="G1101" s="88">
        <v>1</v>
      </c>
      <c r="H1101" s="88" t="s">
        <v>8278</v>
      </c>
      <c r="I1101">
        <v>1</v>
      </c>
      <c r="J1101" t="s">
        <v>13801</v>
      </c>
      <c r="K1101" t="s">
        <v>13802</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13804</v>
      </c>
      <c r="G1102" s="88">
        <v>2</v>
      </c>
      <c r="H1102" s="88" t="s">
        <v>13770</v>
      </c>
      <c r="I1102">
        <v>1</v>
      </c>
      <c r="J1102" t="s">
        <v>13801</v>
      </c>
      <c r="K1102" t="s">
        <v>13805</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13807</v>
      </c>
      <c r="G1103" s="88">
        <v>1</v>
      </c>
      <c r="H1103" s="88" t="s">
        <v>8278</v>
      </c>
      <c r="I1103">
        <v>1</v>
      </c>
      <c r="J1103" t="s">
        <v>13801</v>
      </c>
      <c r="K1103" t="s">
        <v>13808</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13810</v>
      </c>
      <c r="G1104" s="88">
        <v>1</v>
      </c>
      <c r="H1104" s="88" t="s">
        <v>8278</v>
      </c>
      <c r="I1104">
        <v>1</v>
      </c>
      <c r="J1104" t="s">
        <v>13801</v>
      </c>
      <c r="K1104" t="s">
        <v>13811</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13813</v>
      </c>
      <c r="G1105" s="88">
        <v>2</v>
      </c>
      <c r="H1105" s="88" t="s">
        <v>13770</v>
      </c>
      <c r="I1105">
        <v>3</v>
      </c>
      <c r="J1105" t="s">
        <v>13814</v>
      </c>
      <c r="K1105" t="s">
        <v>13771</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13813</v>
      </c>
      <c r="G1106" s="88">
        <v>2</v>
      </c>
      <c r="H1106" s="88" t="s">
        <v>13770</v>
      </c>
      <c r="I1106">
        <v>3</v>
      </c>
      <c r="J1106" t="s">
        <v>13814</v>
      </c>
      <c r="K1106" t="s">
        <v>13815</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13800</v>
      </c>
      <c r="G1107" s="88">
        <v>1</v>
      </c>
      <c r="H1107" s="88" t="s">
        <v>8278</v>
      </c>
      <c r="I1107">
        <v>1</v>
      </c>
      <c r="J1107" t="s">
        <v>13801</v>
      </c>
      <c r="K1107" t="s">
        <v>13802</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13800</v>
      </c>
      <c r="G1108" s="88">
        <v>1</v>
      </c>
      <c r="H1108" s="88" t="s">
        <v>8278</v>
      </c>
      <c r="I1108">
        <v>1</v>
      </c>
      <c r="J1108" t="s">
        <v>13801</v>
      </c>
      <c r="K1108" t="s">
        <v>13803</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13804</v>
      </c>
      <c r="G1109" s="88">
        <v>2</v>
      </c>
      <c r="H1109" s="88" t="s">
        <v>13770</v>
      </c>
      <c r="I1109">
        <v>1</v>
      </c>
      <c r="J1109" t="s">
        <v>13801</v>
      </c>
      <c r="K1109" t="s">
        <v>13805</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13804</v>
      </c>
      <c r="G1110" s="88">
        <v>2</v>
      </c>
      <c r="H1110" s="88" t="s">
        <v>13770</v>
      </c>
      <c r="I1110">
        <v>1</v>
      </c>
      <c r="J1110" t="s">
        <v>13801</v>
      </c>
      <c r="K1110" t="s">
        <v>13806</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13807</v>
      </c>
      <c r="G1111" s="88">
        <v>1</v>
      </c>
      <c r="H1111" s="88" t="s">
        <v>8278</v>
      </c>
      <c r="I1111">
        <v>1</v>
      </c>
      <c r="J1111" t="s">
        <v>13801</v>
      </c>
      <c r="K1111" t="s">
        <v>13808</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13810</v>
      </c>
      <c r="G1112" s="88">
        <v>1</v>
      </c>
      <c r="H1112" s="88" t="s">
        <v>8278</v>
      </c>
      <c r="I1112">
        <v>1</v>
      </c>
      <c r="J1112" t="s">
        <v>13801</v>
      </c>
      <c r="K1112" t="s">
        <v>13811</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13810</v>
      </c>
      <c r="G1113" s="88">
        <v>1</v>
      </c>
      <c r="H1113" s="88" t="s">
        <v>8278</v>
      </c>
      <c r="I1113">
        <v>1</v>
      </c>
      <c r="J1113" t="s">
        <v>13801</v>
      </c>
      <c r="K1113" t="s">
        <v>13812</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13813</v>
      </c>
      <c r="G1114" s="88">
        <v>2</v>
      </c>
      <c r="H1114" s="88" t="s">
        <v>13770</v>
      </c>
      <c r="I1114">
        <v>3</v>
      </c>
      <c r="J1114" t="s">
        <v>13814</v>
      </c>
      <c r="K1114" t="s">
        <v>13771</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13813</v>
      </c>
      <c r="G1115" s="88">
        <v>2</v>
      </c>
      <c r="H1115" s="88" t="s">
        <v>13770</v>
      </c>
      <c r="I1115">
        <v>3</v>
      </c>
      <c r="J1115" t="s">
        <v>13814</v>
      </c>
      <c r="K1115" t="s">
        <v>13815</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13813</v>
      </c>
      <c r="G1116" s="88">
        <v>2</v>
      </c>
      <c r="H1116" s="88" t="s">
        <v>13770</v>
      </c>
      <c r="I1116">
        <v>3</v>
      </c>
      <c r="J1116" t="s">
        <v>13814</v>
      </c>
      <c r="K1116" t="s">
        <v>13816</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13800</v>
      </c>
      <c r="G1117" s="88">
        <v>1</v>
      </c>
      <c r="H1117" s="88" t="s">
        <v>8278</v>
      </c>
      <c r="I1117">
        <v>1</v>
      </c>
      <c r="J1117" t="s">
        <v>13801</v>
      </c>
      <c r="K1117" t="s">
        <v>13802</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13804</v>
      </c>
      <c r="G1118" s="88">
        <v>2</v>
      </c>
      <c r="H1118" s="88" t="s">
        <v>13770</v>
      </c>
      <c r="I1118">
        <v>1</v>
      </c>
      <c r="J1118" t="s">
        <v>13801</v>
      </c>
      <c r="K1118" t="s">
        <v>13805</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13804</v>
      </c>
      <c r="G1119" s="88">
        <v>2</v>
      </c>
      <c r="H1119" s="88" t="s">
        <v>13770</v>
      </c>
      <c r="I1119">
        <v>1</v>
      </c>
      <c r="J1119" t="s">
        <v>13801</v>
      </c>
      <c r="K1119" t="s">
        <v>13806</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13807</v>
      </c>
      <c r="G1120" s="88">
        <v>1</v>
      </c>
      <c r="H1120" s="88" t="s">
        <v>8278</v>
      </c>
      <c r="I1120">
        <v>1</v>
      </c>
      <c r="J1120" t="s">
        <v>13801</v>
      </c>
      <c r="K1120" t="s">
        <v>13808</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13810</v>
      </c>
      <c r="G1121" s="88">
        <v>1</v>
      </c>
      <c r="H1121" s="88" t="s">
        <v>8278</v>
      </c>
      <c r="I1121">
        <v>1</v>
      </c>
      <c r="J1121" t="s">
        <v>13801</v>
      </c>
      <c r="K1121" t="s">
        <v>13811</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13813</v>
      </c>
      <c r="G1122" s="88">
        <v>2</v>
      </c>
      <c r="H1122" s="88" t="s">
        <v>13770</v>
      </c>
      <c r="I1122">
        <v>3</v>
      </c>
      <c r="J1122" t="s">
        <v>13814</v>
      </c>
      <c r="K1122" t="s">
        <v>13815</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13813</v>
      </c>
      <c r="G1123" s="88">
        <v>2</v>
      </c>
      <c r="H1123" s="88" t="s">
        <v>13770</v>
      </c>
      <c r="I1123">
        <v>3</v>
      </c>
      <c r="J1123" t="s">
        <v>13814</v>
      </c>
      <c r="K1123" t="s">
        <v>13816</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13800</v>
      </c>
      <c r="G1124" s="88">
        <v>1</v>
      </c>
      <c r="H1124" s="88" t="s">
        <v>8278</v>
      </c>
      <c r="I1124">
        <v>1</v>
      </c>
      <c r="J1124" t="s">
        <v>13801</v>
      </c>
      <c r="K1124" t="s">
        <v>13802</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13800</v>
      </c>
      <c r="G1125" s="88">
        <v>1</v>
      </c>
      <c r="H1125" s="88" t="s">
        <v>8278</v>
      </c>
      <c r="I1125">
        <v>1</v>
      </c>
      <c r="J1125" t="s">
        <v>13801</v>
      </c>
      <c r="K1125" t="s">
        <v>13803</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13804</v>
      </c>
      <c r="G1126" s="88">
        <v>2</v>
      </c>
      <c r="H1126" s="88" t="s">
        <v>13770</v>
      </c>
      <c r="I1126">
        <v>1</v>
      </c>
      <c r="J1126" t="s">
        <v>13801</v>
      </c>
      <c r="K1126" t="s">
        <v>13805</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13804</v>
      </c>
      <c r="G1127" s="88">
        <v>2</v>
      </c>
      <c r="H1127" s="88" t="s">
        <v>13770</v>
      </c>
      <c r="I1127">
        <v>1</v>
      </c>
      <c r="J1127" t="s">
        <v>13801</v>
      </c>
      <c r="K1127" t="s">
        <v>13806</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13807</v>
      </c>
      <c r="G1128" s="88">
        <v>1</v>
      </c>
      <c r="H1128" s="88" t="s">
        <v>8278</v>
      </c>
      <c r="I1128">
        <v>1</v>
      </c>
      <c r="J1128" t="s">
        <v>13801</v>
      </c>
      <c r="K1128" t="s">
        <v>13808</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13807</v>
      </c>
      <c r="G1129" s="88">
        <v>1</v>
      </c>
      <c r="H1129" s="88" t="s">
        <v>8278</v>
      </c>
      <c r="I1129">
        <v>1</v>
      </c>
      <c r="J1129" t="s">
        <v>13801</v>
      </c>
      <c r="K1129" t="s">
        <v>13809</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13810</v>
      </c>
      <c r="G1130" s="88">
        <v>1</v>
      </c>
      <c r="H1130" s="88" t="s">
        <v>8278</v>
      </c>
      <c r="I1130">
        <v>1</v>
      </c>
      <c r="J1130" t="s">
        <v>13801</v>
      </c>
      <c r="K1130" t="s">
        <v>13811</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13810</v>
      </c>
      <c r="G1131" s="88">
        <v>1</v>
      </c>
      <c r="H1131" s="88" t="s">
        <v>8278</v>
      </c>
      <c r="I1131">
        <v>1</v>
      </c>
      <c r="J1131" t="s">
        <v>13801</v>
      </c>
      <c r="K1131" t="s">
        <v>13812</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13813</v>
      </c>
      <c r="G1132" s="88">
        <v>2</v>
      </c>
      <c r="H1132" s="88" t="s">
        <v>13770</v>
      </c>
      <c r="I1132">
        <v>3</v>
      </c>
      <c r="J1132" t="s">
        <v>13814</v>
      </c>
      <c r="K1132" t="s">
        <v>13771</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13813</v>
      </c>
      <c r="G1133" s="88">
        <v>2</v>
      </c>
      <c r="H1133" s="88" t="s">
        <v>13770</v>
      </c>
      <c r="I1133">
        <v>3</v>
      </c>
      <c r="J1133" t="s">
        <v>13814</v>
      </c>
      <c r="K1133" t="s">
        <v>13815</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13813</v>
      </c>
      <c r="G1134" s="88">
        <v>2</v>
      </c>
      <c r="H1134" s="88" t="s">
        <v>13770</v>
      </c>
      <c r="I1134">
        <v>3</v>
      </c>
      <c r="J1134" t="s">
        <v>13814</v>
      </c>
      <c r="K1134" t="s">
        <v>13816</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13800</v>
      </c>
      <c r="G1135" s="88">
        <v>1</v>
      </c>
      <c r="H1135" s="88" t="s">
        <v>8278</v>
      </c>
      <c r="I1135">
        <v>1</v>
      </c>
      <c r="J1135" t="s">
        <v>13801</v>
      </c>
      <c r="K1135" t="s">
        <v>13802</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13804</v>
      </c>
      <c r="G1136" s="88">
        <v>2</v>
      </c>
      <c r="H1136" s="88" t="s">
        <v>13770</v>
      </c>
      <c r="I1136">
        <v>1</v>
      </c>
      <c r="J1136" t="s">
        <v>13801</v>
      </c>
      <c r="K1136" t="s">
        <v>13805</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13804</v>
      </c>
      <c r="G1137" s="88">
        <v>2</v>
      </c>
      <c r="H1137" s="88" t="s">
        <v>13770</v>
      </c>
      <c r="I1137">
        <v>1</v>
      </c>
      <c r="J1137" t="s">
        <v>13801</v>
      </c>
      <c r="K1137" t="s">
        <v>13806</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13807</v>
      </c>
      <c r="G1138" s="88">
        <v>1</v>
      </c>
      <c r="H1138" s="88" t="s">
        <v>8278</v>
      </c>
      <c r="I1138">
        <v>1</v>
      </c>
      <c r="J1138" t="s">
        <v>13801</v>
      </c>
      <c r="K1138" t="s">
        <v>13808</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13810</v>
      </c>
      <c r="G1139" s="88">
        <v>1</v>
      </c>
      <c r="H1139" s="88" t="s">
        <v>8278</v>
      </c>
      <c r="I1139">
        <v>1</v>
      </c>
      <c r="J1139" t="s">
        <v>13801</v>
      </c>
      <c r="K1139" t="s">
        <v>13811</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13813</v>
      </c>
      <c r="G1140" s="88">
        <v>2</v>
      </c>
      <c r="H1140" s="88" t="s">
        <v>13770</v>
      </c>
      <c r="I1140">
        <v>3</v>
      </c>
      <c r="J1140" t="s">
        <v>13814</v>
      </c>
      <c r="K1140" t="s">
        <v>13771</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13813</v>
      </c>
      <c r="G1141" s="88">
        <v>2</v>
      </c>
      <c r="H1141" s="88" t="s">
        <v>13770</v>
      </c>
      <c r="I1141">
        <v>3</v>
      </c>
      <c r="J1141" t="s">
        <v>13814</v>
      </c>
      <c r="K1141" t="s">
        <v>13815</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13813</v>
      </c>
      <c r="G1142" s="88">
        <v>2</v>
      </c>
      <c r="H1142" s="88" t="s">
        <v>13770</v>
      </c>
      <c r="I1142">
        <v>3</v>
      </c>
      <c r="J1142" t="s">
        <v>13814</v>
      </c>
      <c r="K1142" t="s">
        <v>13816</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13800</v>
      </c>
      <c r="G1143" s="88">
        <v>1</v>
      </c>
      <c r="H1143" s="88" t="s">
        <v>8278</v>
      </c>
      <c r="I1143">
        <v>1</v>
      </c>
      <c r="J1143" t="s">
        <v>13801</v>
      </c>
      <c r="K1143" t="s">
        <v>13802</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13800</v>
      </c>
      <c r="G1144" s="88">
        <v>1</v>
      </c>
      <c r="H1144" s="88" t="s">
        <v>8278</v>
      </c>
      <c r="I1144">
        <v>1</v>
      </c>
      <c r="J1144" t="s">
        <v>13801</v>
      </c>
      <c r="K1144" t="s">
        <v>13803</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13804</v>
      </c>
      <c r="G1145" s="88">
        <v>2</v>
      </c>
      <c r="H1145" s="88" t="s">
        <v>13770</v>
      </c>
      <c r="I1145">
        <v>1</v>
      </c>
      <c r="J1145" t="s">
        <v>13801</v>
      </c>
      <c r="K1145" t="s">
        <v>13805</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13804</v>
      </c>
      <c r="G1146" s="88">
        <v>2</v>
      </c>
      <c r="H1146" s="88" t="s">
        <v>13770</v>
      </c>
      <c r="I1146">
        <v>1</v>
      </c>
      <c r="J1146" t="s">
        <v>13801</v>
      </c>
      <c r="K1146" t="s">
        <v>13806</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13807</v>
      </c>
      <c r="G1147" s="88">
        <v>1</v>
      </c>
      <c r="H1147" s="88" t="s">
        <v>8278</v>
      </c>
      <c r="I1147">
        <v>1</v>
      </c>
      <c r="J1147" t="s">
        <v>13801</v>
      </c>
      <c r="K1147" t="s">
        <v>13808</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13807</v>
      </c>
      <c r="G1148" s="88">
        <v>1</v>
      </c>
      <c r="H1148" s="88" t="s">
        <v>8278</v>
      </c>
      <c r="I1148">
        <v>1</v>
      </c>
      <c r="J1148" t="s">
        <v>13801</v>
      </c>
      <c r="K1148" t="s">
        <v>13809</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13810</v>
      </c>
      <c r="G1149" s="88">
        <v>1</v>
      </c>
      <c r="H1149" s="88" t="s">
        <v>8278</v>
      </c>
      <c r="I1149">
        <v>1</v>
      </c>
      <c r="J1149" t="s">
        <v>13801</v>
      </c>
      <c r="K1149" t="s">
        <v>13811</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13810</v>
      </c>
      <c r="G1150" s="88">
        <v>1</v>
      </c>
      <c r="H1150" s="88" t="s">
        <v>8278</v>
      </c>
      <c r="I1150">
        <v>1</v>
      </c>
      <c r="J1150" t="s">
        <v>13801</v>
      </c>
      <c r="K1150" t="s">
        <v>13812</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13813</v>
      </c>
      <c r="G1151" s="88">
        <v>2</v>
      </c>
      <c r="H1151" s="88" t="s">
        <v>13770</v>
      </c>
      <c r="I1151">
        <v>3</v>
      </c>
      <c r="J1151" t="s">
        <v>13814</v>
      </c>
      <c r="K1151" t="s">
        <v>13771</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13813</v>
      </c>
      <c r="G1152" s="88">
        <v>2</v>
      </c>
      <c r="H1152" s="88" t="s">
        <v>13770</v>
      </c>
      <c r="I1152">
        <v>3</v>
      </c>
      <c r="J1152" t="s">
        <v>13814</v>
      </c>
      <c r="K1152" t="s">
        <v>13815</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13813</v>
      </c>
      <c r="G1153" s="88">
        <v>2</v>
      </c>
      <c r="H1153" s="88" t="s">
        <v>13770</v>
      </c>
      <c r="I1153">
        <v>3</v>
      </c>
      <c r="J1153" t="s">
        <v>13814</v>
      </c>
      <c r="K1153" t="s">
        <v>13816</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13800</v>
      </c>
      <c r="G1154" s="88">
        <v>1</v>
      </c>
      <c r="H1154" s="88" t="s">
        <v>8278</v>
      </c>
      <c r="I1154">
        <v>1</v>
      </c>
      <c r="J1154" t="s">
        <v>13801</v>
      </c>
      <c r="K1154" t="s">
        <v>13802</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13800</v>
      </c>
      <c r="G1155" s="88">
        <v>1</v>
      </c>
      <c r="H1155" s="88" t="s">
        <v>8278</v>
      </c>
      <c r="I1155">
        <v>1</v>
      </c>
      <c r="J1155" t="s">
        <v>13801</v>
      </c>
      <c r="K1155" t="s">
        <v>13803</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13804</v>
      </c>
      <c r="G1156" s="88">
        <v>2</v>
      </c>
      <c r="H1156" s="88" t="s">
        <v>13770</v>
      </c>
      <c r="I1156">
        <v>1</v>
      </c>
      <c r="J1156" t="s">
        <v>13801</v>
      </c>
      <c r="K1156" t="s">
        <v>13771</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13804</v>
      </c>
      <c r="G1157" s="88">
        <v>2</v>
      </c>
      <c r="H1157" s="88" t="s">
        <v>13770</v>
      </c>
      <c r="I1157">
        <v>1</v>
      </c>
      <c r="J1157" t="s">
        <v>13801</v>
      </c>
      <c r="K1157" t="s">
        <v>13805</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13804</v>
      </c>
      <c r="G1158" s="88">
        <v>2</v>
      </c>
      <c r="H1158" s="88" t="s">
        <v>13770</v>
      </c>
      <c r="I1158">
        <v>1</v>
      </c>
      <c r="J1158" t="s">
        <v>13801</v>
      </c>
      <c r="K1158" t="s">
        <v>13806</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13807</v>
      </c>
      <c r="G1159" s="88">
        <v>1</v>
      </c>
      <c r="H1159" s="88" t="s">
        <v>8278</v>
      </c>
      <c r="I1159">
        <v>1</v>
      </c>
      <c r="J1159" t="s">
        <v>13801</v>
      </c>
      <c r="K1159" t="s">
        <v>13808</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13807</v>
      </c>
      <c r="G1160" s="88">
        <v>1</v>
      </c>
      <c r="H1160" s="88" t="s">
        <v>8278</v>
      </c>
      <c r="I1160">
        <v>1</v>
      </c>
      <c r="J1160" t="s">
        <v>13801</v>
      </c>
      <c r="K1160" t="s">
        <v>13809</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13810</v>
      </c>
      <c r="G1161" s="88">
        <v>1</v>
      </c>
      <c r="H1161" s="88" t="s">
        <v>8278</v>
      </c>
      <c r="I1161">
        <v>1</v>
      </c>
      <c r="J1161" t="s">
        <v>13801</v>
      </c>
      <c r="K1161" t="s">
        <v>13811</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13810</v>
      </c>
      <c r="G1162" s="88">
        <v>1</v>
      </c>
      <c r="H1162" s="88" t="s">
        <v>8278</v>
      </c>
      <c r="I1162">
        <v>1</v>
      </c>
      <c r="J1162" t="s">
        <v>13801</v>
      </c>
      <c r="K1162" t="s">
        <v>13812</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13813</v>
      </c>
      <c r="G1163" s="88">
        <v>2</v>
      </c>
      <c r="H1163" s="88" t="s">
        <v>13770</v>
      </c>
      <c r="I1163">
        <v>3</v>
      </c>
      <c r="J1163" t="s">
        <v>13814</v>
      </c>
      <c r="K1163" t="s">
        <v>13771</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13813</v>
      </c>
      <c r="G1164" s="88">
        <v>2</v>
      </c>
      <c r="H1164" s="88" t="s">
        <v>13770</v>
      </c>
      <c r="I1164">
        <v>3</v>
      </c>
      <c r="J1164" t="s">
        <v>13814</v>
      </c>
      <c r="K1164" t="s">
        <v>13815</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13813</v>
      </c>
      <c r="G1165" s="88">
        <v>2</v>
      </c>
      <c r="H1165" s="88" t="s">
        <v>13770</v>
      </c>
      <c r="I1165">
        <v>3</v>
      </c>
      <c r="J1165" t="s">
        <v>13814</v>
      </c>
      <c r="K1165" t="s">
        <v>13816</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13800</v>
      </c>
      <c r="G1166" s="88">
        <v>1</v>
      </c>
      <c r="H1166" s="88" t="s">
        <v>8278</v>
      </c>
      <c r="I1166">
        <v>1</v>
      </c>
      <c r="J1166" t="s">
        <v>13801</v>
      </c>
      <c r="K1166" t="s">
        <v>13802</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13804</v>
      </c>
      <c r="G1167" s="88">
        <v>2</v>
      </c>
      <c r="H1167" s="88" t="s">
        <v>13770</v>
      </c>
      <c r="I1167">
        <v>1</v>
      </c>
      <c r="J1167" t="s">
        <v>13801</v>
      </c>
      <c r="K1167" t="s">
        <v>13805</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13807</v>
      </c>
      <c r="G1168" s="88">
        <v>1</v>
      </c>
      <c r="H1168" s="88" t="s">
        <v>8278</v>
      </c>
      <c r="I1168">
        <v>1</v>
      </c>
      <c r="J1168" t="s">
        <v>13801</v>
      </c>
      <c r="K1168" t="s">
        <v>13808</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13810</v>
      </c>
      <c r="G1169" s="88">
        <v>1</v>
      </c>
      <c r="H1169" s="88" t="s">
        <v>8278</v>
      </c>
      <c r="I1169">
        <v>1</v>
      </c>
      <c r="J1169" t="s">
        <v>13801</v>
      </c>
      <c r="K1169" t="s">
        <v>13811</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13813</v>
      </c>
      <c r="G1170" s="88">
        <v>2</v>
      </c>
      <c r="H1170" s="88" t="s">
        <v>13770</v>
      </c>
      <c r="I1170">
        <v>3</v>
      </c>
      <c r="J1170" t="s">
        <v>13814</v>
      </c>
      <c r="K1170" t="s">
        <v>13815</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13800</v>
      </c>
      <c r="G1171" s="88">
        <v>1</v>
      </c>
      <c r="H1171" s="88" t="s">
        <v>8278</v>
      </c>
      <c r="I1171">
        <v>1</v>
      </c>
      <c r="J1171" t="s">
        <v>13801</v>
      </c>
      <c r="K1171" t="s">
        <v>13802</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13800</v>
      </c>
      <c r="G1172" s="88">
        <v>1</v>
      </c>
      <c r="H1172" s="88" t="s">
        <v>8278</v>
      </c>
      <c r="I1172">
        <v>1</v>
      </c>
      <c r="J1172" t="s">
        <v>13801</v>
      </c>
      <c r="K1172" t="s">
        <v>13803</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13804</v>
      </c>
      <c r="G1173" s="88">
        <v>2</v>
      </c>
      <c r="H1173" s="88" t="s">
        <v>13770</v>
      </c>
      <c r="I1173">
        <v>1</v>
      </c>
      <c r="J1173" t="s">
        <v>13801</v>
      </c>
      <c r="K1173" t="s">
        <v>13805</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13804</v>
      </c>
      <c r="G1174" s="88">
        <v>2</v>
      </c>
      <c r="H1174" s="88" t="s">
        <v>13770</v>
      </c>
      <c r="I1174">
        <v>1</v>
      </c>
      <c r="J1174" t="s">
        <v>13801</v>
      </c>
      <c r="K1174" t="s">
        <v>13806</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13807</v>
      </c>
      <c r="G1175" s="88">
        <v>1</v>
      </c>
      <c r="H1175" s="88" t="s">
        <v>8278</v>
      </c>
      <c r="I1175">
        <v>1</v>
      </c>
      <c r="J1175" t="s">
        <v>13801</v>
      </c>
      <c r="K1175" t="s">
        <v>13808</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13810</v>
      </c>
      <c r="G1176" s="88">
        <v>1</v>
      </c>
      <c r="H1176" s="88" t="s">
        <v>8278</v>
      </c>
      <c r="I1176">
        <v>1</v>
      </c>
      <c r="J1176" t="s">
        <v>13801</v>
      </c>
      <c r="K1176" t="s">
        <v>13811</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13810</v>
      </c>
      <c r="G1177" s="88">
        <v>1</v>
      </c>
      <c r="H1177" s="88" t="s">
        <v>8278</v>
      </c>
      <c r="I1177">
        <v>1</v>
      </c>
      <c r="J1177" t="s">
        <v>13801</v>
      </c>
      <c r="K1177" t="s">
        <v>13812</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13813</v>
      </c>
      <c r="G1178" s="88">
        <v>2</v>
      </c>
      <c r="H1178" s="88" t="s">
        <v>13770</v>
      </c>
      <c r="I1178">
        <v>3</v>
      </c>
      <c r="J1178" t="s">
        <v>13814</v>
      </c>
      <c r="K1178" t="s">
        <v>13771</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13813</v>
      </c>
      <c r="G1179" s="88">
        <v>2</v>
      </c>
      <c r="H1179" s="88" t="s">
        <v>13770</v>
      </c>
      <c r="I1179">
        <v>3</v>
      </c>
      <c r="J1179" t="s">
        <v>13814</v>
      </c>
      <c r="K1179" t="s">
        <v>13815</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13813</v>
      </c>
      <c r="G1180" s="88">
        <v>2</v>
      </c>
      <c r="H1180" s="88" t="s">
        <v>13770</v>
      </c>
      <c r="I1180">
        <v>3</v>
      </c>
      <c r="J1180" t="s">
        <v>13814</v>
      </c>
      <c r="K1180" t="s">
        <v>13816</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13800</v>
      </c>
      <c r="G1181" s="88">
        <v>1</v>
      </c>
      <c r="H1181" s="88" t="s">
        <v>8278</v>
      </c>
      <c r="I1181">
        <v>1</v>
      </c>
      <c r="J1181" t="s">
        <v>13801</v>
      </c>
      <c r="K1181" t="s">
        <v>13802</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13804</v>
      </c>
      <c r="G1182" s="88">
        <v>2</v>
      </c>
      <c r="H1182" s="88" t="s">
        <v>13770</v>
      </c>
      <c r="I1182">
        <v>1</v>
      </c>
      <c r="J1182" t="s">
        <v>13801</v>
      </c>
      <c r="K1182" t="s">
        <v>13805</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13804</v>
      </c>
      <c r="G1183" s="88">
        <v>2</v>
      </c>
      <c r="H1183" s="88" t="s">
        <v>13770</v>
      </c>
      <c r="I1183">
        <v>1</v>
      </c>
      <c r="J1183" t="s">
        <v>13801</v>
      </c>
      <c r="K1183" t="s">
        <v>13806</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13807</v>
      </c>
      <c r="G1184" s="88">
        <v>1</v>
      </c>
      <c r="H1184" s="88" t="s">
        <v>8278</v>
      </c>
      <c r="I1184">
        <v>1</v>
      </c>
      <c r="J1184" t="s">
        <v>13801</v>
      </c>
      <c r="K1184" t="s">
        <v>13808</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13810</v>
      </c>
      <c r="G1185" s="88">
        <v>1</v>
      </c>
      <c r="H1185" s="88" t="s">
        <v>8278</v>
      </c>
      <c r="I1185">
        <v>1</v>
      </c>
      <c r="J1185" t="s">
        <v>13801</v>
      </c>
      <c r="K1185" t="s">
        <v>13811</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13813</v>
      </c>
      <c r="G1186" s="88">
        <v>2</v>
      </c>
      <c r="H1186" s="88" t="s">
        <v>13770</v>
      </c>
      <c r="I1186">
        <v>3</v>
      </c>
      <c r="J1186" t="s">
        <v>13814</v>
      </c>
      <c r="K1186" t="s">
        <v>13771</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13813</v>
      </c>
      <c r="G1187" s="88">
        <v>2</v>
      </c>
      <c r="H1187" s="88" t="s">
        <v>13770</v>
      </c>
      <c r="I1187">
        <v>3</v>
      </c>
      <c r="J1187" t="s">
        <v>13814</v>
      </c>
      <c r="K1187" t="s">
        <v>13815</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13800</v>
      </c>
      <c r="G1188" s="88">
        <v>1</v>
      </c>
      <c r="H1188" s="88" t="s">
        <v>8278</v>
      </c>
      <c r="I1188">
        <v>1</v>
      </c>
      <c r="J1188" t="s">
        <v>13801</v>
      </c>
      <c r="K1188" t="s">
        <v>13802</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13804</v>
      </c>
      <c r="G1189" s="88">
        <v>2</v>
      </c>
      <c r="H1189" s="88" t="s">
        <v>13770</v>
      </c>
      <c r="I1189">
        <v>1</v>
      </c>
      <c r="J1189" t="s">
        <v>13801</v>
      </c>
      <c r="K1189" t="s">
        <v>13805</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13807</v>
      </c>
      <c r="G1190" s="88">
        <v>1</v>
      </c>
      <c r="H1190" s="88" t="s">
        <v>8278</v>
      </c>
      <c r="I1190">
        <v>1</v>
      </c>
      <c r="J1190" t="s">
        <v>13801</v>
      </c>
      <c r="K1190" t="s">
        <v>13808</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13810</v>
      </c>
      <c r="G1191" s="88">
        <v>1</v>
      </c>
      <c r="H1191" s="88" t="s">
        <v>8278</v>
      </c>
      <c r="I1191">
        <v>1</v>
      </c>
      <c r="J1191" t="s">
        <v>13801</v>
      </c>
      <c r="K1191" t="s">
        <v>13811</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13813</v>
      </c>
      <c r="G1192" s="88">
        <v>2</v>
      </c>
      <c r="H1192" s="88" t="s">
        <v>13770</v>
      </c>
      <c r="I1192">
        <v>3</v>
      </c>
      <c r="J1192" t="s">
        <v>13814</v>
      </c>
      <c r="K1192" t="s">
        <v>13771</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13813</v>
      </c>
      <c r="G1193" s="88">
        <v>2</v>
      </c>
      <c r="H1193" s="88" t="s">
        <v>13770</v>
      </c>
      <c r="I1193">
        <v>3</v>
      </c>
      <c r="J1193" t="s">
        <v>13814</v>
      </c>
      <c r="K1193" t="s">
        <v>13815</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13800</v>
      </c>
      <c r="G1194" s="88">
        <v>1</v>
      </c>
      <c r="H1194" s="88" t="s">
        <v>8278</v>
      </c>
      <c r="I1194">
        <v>1</v>
      </c>
      <c r="J1194" t="s">
        <v>13801</v>
      </c>
      <c r="K1194" t="s">
        <v>13802</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13800</v>
      </c>
      <c r="G1195" s="88">
        <v>1</v>
      </c>
      <c r="H1195" s="88" t="s">
        <v>8278</v>
      </c>
      <c r="I1195">
        <v>1</v>
      </c>
      <c r="J1195" t="s">
        <v>13801</v>
      </c>
      <c r="K1195" t="s">
        <v>13803</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13804</v>
      </c>
      <c r="G1196" s="88">
        <v>2</v>
      </c>
      <c r="H1196" s="88" t="s">
        <v>13770</v>
      </c>
      <c r="I1196">
        <v>1</v>
      </c>
      <c r="J1196" t="s">
        <v>13801</v>
      </c>
      <c r="K1196" t="s">
        <v>13805</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13804</v>
      </c>
      <c r="G1197" s="88">
        <v>2</v>
      </c>
      <c r="H1197" s="88" t="s">
        <v>13770</v>
      </c>
      <c r="I1197">
        <v>1</v>
      </c>
      <c r="J1197" t="s">
        <v>13801</v>
      </c>
      <c r="K1197" t="s">
        <v>13806</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13807</v>
      </c>
      <c r="G1198" s="88">
        <v>1</v>
      </c>
      <c r="H1198" s="88" t="s">
        <v>8278</v>
      </c>
      <c r="I1198">
        <v>1</v>
      </c>
      <c r="J1198" t="s">
        <v>13801</v>
      </c>
      <c r="K1198" t="s">
        <v>13808</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13807</v>
      </c>
      <c r="G1199" s="88">
        <v>1</v>
      </c>
      <c r="H1199" s="88" t="s">
        <v>8278</v>
      </c>
      <c r="I1199">
        <v>1</v>
      </c>
      <c r="J1199" t="s">
        <v>13801</v>
      </c>
      <c r="K1199" t="s">
        <v>13809</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13810</v>
      </c>
      <c r="G1200" s="88">
        <v>1</v>
      </c>
      <c r="H1200" s="88" t="s">
        <v>8278</v>
      </c>
      <c r="I1200">
        <v>1</v>
      </c>
      <c r="J1200" t="s">
        <v>13801</v>
      </c>
      <c r="K1200" t="s">
        <v>13811</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13810</v>
      </c>
      <c r="G1201" s="88">
        <v>1</v>
      </c>
      <c r="H1201" s="88" t="s">
        <v>8278</v>
      </c>
      <c r="I1201">
        <v>1</v>
      </c>
      <c r="J1201" t="s">
        <v>13801</v>
      </c>
      <c r="K1201" t="s">
        <v>13812</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13813</v>
      </c>
      <c r="G1202" s="88">
        <v>2</v>
      </c>
      <c r="H1202" s="88" t="s">
        <v>13770</v>
      </c>
      <c r="I1202">
        <v>3</v>
      </c>
      <c r="J1202" t="s">
        <v>13814</v>
      </c>
      <c r="K1202" t="s">
        <v>13771</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13813</v>
      </c>
      <c r="G1203" s="88">
        <v>2</v>
      </c>
      <c r="H1203" s="88" t="s">
        <v>13770</v>
      </c>
      <c r="I1203">
        <v>3</v>
      </c>
      <c r="J1203" t="s">
        <v>13814</v>
      </c>
      <c r="K1203" t="s">
        <v>13815</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13800</v>
      </c>
      <c r="G1204" s="88">
        <v>1</v>
      </c>
      <c r="H1204" s="88" t="s">
        <v>8278</v>
      </c>
      <c r="I1204">
        <v>1</v>
      </c>
      <c r="J1204" t="s">
        <v>13801</v>
      </c>
      <c r="K1204" t="s">
        <v>13802</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13800</v>
      </c>
      <c r="G1205" s="88">
        <v>1</v>
      </c>
      <c r="H1205" s="88" t="s">
        <v>8278</v>
      </c>
      <c r="I1205">
        <v>1</v>
      </c>
      <c r="J1205" t="s">
        <v>13801</v>
      </c>
      <c r="K1205" t="s">
        <v>13803</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13804</v>
      </c>
      <c r="G1206" s="88">
        <v>2</v>
      </c>
      <c r="H1206" s="88" t="s">
        <v>13770</v>
      </c>
      <c r="I1206">
        <v>1</v>
      </c>
      <c r="J1206" t="s">
        <v>13801</v>
      </c>
      <c r="K1206" t="s">
        <v>13805</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13804</v>
      </c>
      <c r="G1207" s="88">
        <v>2</v>
      </c>
      <c r="H1207" s="88" t="s">
        <v>13770</v>
      </c>
      <c r="I1207">
        <v>1</v>
      </c>
      <c r="J1207" t="s">
        <v>13801</v>
      </c>
      <c r="K1207" t="s">
        <v>13806</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13807</v>
      </c>
      <c r="G1208" s="88">
        <v>1</v>
      </c>
      <c r="H1208" s="88" t="s">
        <v>8278</v>
      </c>
      <c r="I1208">
        <v>1</v>
      </c>
      <c r="J1208" t="s">
        <v>13801</v>
      </c>
      <c r="K1208" t="s">
        <v>13808</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13807</v>
      </c>
      <c r="G1209" s="88">
        <v>1</v>
      </c>
      <c r="H1209" s="88" t="s">
        <v>8278</v>
      </c>
      <c r="I1209">
        <v>1</v>
      </c>
      <c r="J1209" t="s">
        <v>13801</v>
      </c>
      <c r="K1209" t="s">
        <v>13809</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13810</v>
      </c>
      <c r="G1210" s="88">
        <v>1</v>
      </c>
      <c r="H1210" s="88" t="s">
        <v>8278</v>
      </c>
      <c r="I1210">
        <v>1</v>
      </c>
      <c r="J1210" t="s">
        <v>13801</v>
      </c>
      <c r="K1210" t="s">
        <v>13811</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13810</v>
      </c>
      <c r="G1211" s="88">
        <v>1</v>
      </c>
      <c r="H1211" s="88" t="s">
        <v>8278</v>
      </c>
      <c r="I1211">
        <v>1</v>
      </c>
      <c r="J1211" t="s">
        <v>13801</v>
      </c>
      <c r="K1211" t="s">
        <v>13812</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13813</v>
      </c>
      <c r="G1212" s="88">
        <v>2</v>
      </c>
      <c r="H1212" s="88" t="s">
        <v>13770</v>
      </c>
      <c r="I1212">
        <v>3</v>
      </c>
      <c r="J1212" t="s">
        <v>13814</v>
      </c>
      <c r="K1212" t="s">
        <v>13771</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13813</v>
      </c>
      <c r="G1213" s="88">
        <v>2</v>
      </c>
      <c r="H1213" s="88" t="s">
        <v>13770</v>
      </c>
      <c r="I1213">
        <v>3</v>
      </c>
      <c r="J1213" t="s">
        <v>13814</v>
      </c>
      <c r="K1213" t="s">
        <v>13815</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13813</v>
      </c>
      <c r="G1214" s="88">
        <v>2</v>
      </c>
      <c r="H1214" s="88" t="s">
        <v>13770</v>
      </c>
      <c r="I1214">
        <v>3</v>
      </c>
      <c r="J1214" t="s">
        <v>13814</v>
      </c>
      <c r="K1214" t="s">
        <v>13816</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13800</v>
      </c>
      <c r="G1215" s="88">
        <v>1</v>
      </c>
      <c r="H1215" s="88" t="s">
        <v>8278</v>
      </c>
      <c r="I1215">
        <v>1</v>
      </c>
      <c r="J1215" t="s">
        <v>13801</v>
      </c>
      <c r="K1215" t="s">
        <v>13802</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13800</v>
      </c>
      <c r="G1216" s="88">
        <v>1</v>
      </c>
      <c r="H1216" s="88" t="s">
        <v>8278</v>
      </c>
      <c r="I1216">
        <v>1</v>
      </c>
      <c r="J1216" t="s">
        <v>13801</v>
      </c>
      <c r="K1216" t="s">
        <v>13803</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13804</v>
      </c>
      <c r="G1217" s="88">
        <v>2</v>
      </c>
      <c r="H1217" s="88" t="s">
        <v>13770</v>
      </c>
      <c r="I1217">
        <v>1</v>
      </c>
      <c r="J1217" t="s">
        <v>13801</v>
      </c>
      <c r="K1217" t="s">
        <v>13805</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13804</v>
      </c>
      <c r="G1218" s="88">
        <v>2</v>
      </c>
      <c r="H1218" s="88" t="s">
        <v>13770</v>
      </c>
      <c r="I1218">
        <v>1</v>
      </c>
      <c r="J1218" t="s">
        <v>13801</v>
      </c>
      <c r="K1218" t="s">
        <v>13806</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13807</v>
      </c>
      <c r="G1219" s="88">
        <v>1</v>
      </c>
      <c r="H1219" s="88" t="s">
        <v>8278</v>
      </c>
      <c r="I1219">
        <v>1</v>
      </c>
      <c r="J1219" t="s">
        <v>13801</v>
      </c>
      <c r="K1219" t="s">
        <v>13808</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13810</v>
      </c>
      <c r="G1220" s="88">
        <v>1</v>
      </c>
      <c r="H1220" s="88" t="s">
        <v>8278</v>
      </c>
      <c r="I1220">
        <v>1</v>
      </c>
      <c r="J1220" t="s">
        <v>13801</v>
      </c>
      <c r="K1220" t="s">
        <v>13811</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13810</v>
      </c>
      <c r="G1221" s="88">
        <v>1</v>
      </c>
      <c r="H1221" s="88" t="s">
        <v>8278</v>
      </c>
      <c r="I1221">
        <v>1</v>
      </c>
      <c r="J1221" t="s">
        <v>13801</v>
      </c>
      <c r="K1221" t="s">
        <v>13812</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13813</v>
      </c>
      <c r="G1222" s="88">
        <v>2</v>
      </c>
      <c r="H1222" s="88" t="s">
        <v>13770</v>
      </c>
      <c r="I1222">
        <v>3</v>
      </c>
      <c r="J1222" t="s">
        <v>13814</v>
      </c>
      <c r="K1222" t="s">
        <v>13771</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13813</v>
      </c>
      <c r="G1223" s="88">
        <v>2</v>
      </c>
      <c r="H1223" s="88" t="s">
        <v>13770</v>
      </c>
      <c r="I1223">
        <v>3</v>
      </c>
      <c r="J1223" t="s">
        <v>13814</v>
      </c>
      <c r="K1223" t="s">
        <v>13815</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13800</v>
      </c>
      <c r="G1224" s="88">
        <v>1</v>
      </c>
      <c r="H1224" s="88" t="s">
        <v>8278</v>
      </c>
      <c r="I1224">
        <v>1</v>
      </c>
      <c r="J1224" t="s">
        <v>13801</v>
      </c>
      <c r="K1224" t="s">
        <v>13802</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13804</v>
      </c>
      <c r="G1225" s="88">
        <v>2</v>
      </c>
      <c r="H1225" s="88" t="s">
        <v>13770</v>
      </c>
      <c r="I1225">
        <v>1</v>
      </c>
      <c r="J1225" t="s">
        <v>13801</v>
      </c>
      <c r="K1225" t="s">
        <v>13805</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13804</v>
      </c>
      <c r="G1226" s="88">
        <v>2</v>
      </c>
      <c r="H1226" s="88" t="s">
        <v>13770</v>
      </c>
      <c r="I1226">
        <v>1</v>
      </c>
      <c r="J1226" t="s">
        <v>13801</v>
      </c>
      <c r="K1226" t="s">
        <v>13806</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13807</v>
      </c>
      <c r="G1227" s="88">
        <v>1</v>
      </c>
      <c r="H1227" s="88" t="s">
        <v>8278</v>
      </c>
      <c r="I1227">
        <v>1</v>
      </c>
      <c r="J1227" t="s">
        <v>13801</v>
      </c>
      <c r="K1227" t="s">
        <v>13808</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13810</v>
      </c>
      <c r="G1228" s="88">
        <v>1</v>
      </c>
      <c r="H1228" s="88" t="s">
        <v>8278</v>
      </c>
      <c r="I1228">
        <v>1</v>
      </c>
      <c r="J1228" t="s">
        <v>13801</v>
      </c>
      <c r="K1228" t="s">
        <v>13811</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13813</v>
      </c>
      <c r="G1229" s="88">
        <v>2</v>
      </c>
      <c r="H1229" s="88" t="s">
        <v>13770</v>
      </c>
      <c r="I1229">
        <v>3</v>
      </c>
      <c r="J1229" t="s">
        <v>13814</v>
      </c>
      <c r="K1229" t="s">
        <v>13771</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13813</v>
      </c>
      <c r="G1230" s="88">
        <v>2</v>
      </c>
      <c r="H1230" s="88" t="s">
        <v>13770</v>
      </c>
      <c r="I1230">
        <v>3</v>
      </c>
      <c r="J1230" t="s">
        <v>13814</v>
      </c>
      <c r="K1230" t="s">
        <v>13815</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13813</v>
      </c>
      <c r="G1231" s="88">
        <v>2</v>
      </c>
      <c r="H1231" s="88" t="s">
        <v>13770</v>
      </c>
      <c r="I1231">
        <v>3</v>
      </c>
      <c r="J1231" t="s">
        <v>13814</v>
      </c>
      <c r="K1231" t="s">
        <v>13816</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13800</v>
      </c>
      <c r="G1232" s="88">
        <v>1</v>
      </c>
      <c r="H1232" s="88" t="s">
        <v>8278</v>
      </c>
      <c r="I1232">
        <v>1</v>
      </c>
      <c r="J1232" t="s">
        <v>13801</v>
      </c>
      <c r="K1232" t="s">
        <v>13802</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13804</v>
      </c>
      <c r="G1233" s="88">
        <v>2</v>
      </c>
      <c r="H1233" s="88" t="s">
        <v>13770</v>
      </c>
      <c r="I1233">
        <v>1</v>
      </c>
      <c r="J1233" t="s">
        <v>13801</v>
      </c>
      <c r="K1233" t="s">
        <v>13805</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13804</v>
      </c>
      <c r="G1234" s="88">
        <v>2</v>
      </c>
      <c r="H1234" s="88" t="s">
        <v>13770</v>
      </c>
      <c r="I1234">
        <v>1</v>
      </c>
      <c r="J1234" t="s">
        <v>13801</v>
      </c>
      <c r="K1234" t="s">
        <v>13806</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13807</v>
      </c>
      <c r="G1235" s="88">
        <v>1</v>
      </c>
      <c r="H1235" s="88" t="s">
        <v>8278</v>
      </c>
      <c r="I1235">
        <v>1</v>
      </c>
      <c r="J1235" t="s">
        <v>13801</v>
      </c>
      <c r="K1235" t="s">
        <v>13808</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13810</v>
      </c>
      <c r="G1236" s="88">
        <v>1</v>
      </c>
      <c r="H1236" s="88" t="s">
        <v>8278</v>
      </c>
      <c r="I1236">
        <v>1</v>
      </c>
      <c r="J1236" t="s">
        <v>13801</v>
      </c>
      <c r="K1236" t="s">
        <v>13811</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13813</v>
      </c>
      <c r="G1237" s="88">
        <v>2</v>
      </c>
      <c r="H1237" s="88" t="s">
        <v>13770</v>
      </c>
      <c r="I1237">
        <v>3</v>
      </c>
      <c r="J1237" t="s">
        <v>13814</v>
      </c>
      <c r="K1237" t="s">
        <v>13771</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13813</v>
      </c>
      <c r="G1238" s="88">
        <v>2</v>
      </c>
      <c r="H1238" s="88" t="s">
        <v>13770</v>
      </c>
      <c r="I1238">
        <v>3</v>
      </c>
      <c r="J1238" t="s">
        <v>13814</v>
      </c>
      <c r="K1238" t="s">
        <v>13815</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13813</v>
      </c>
      <c r="G1239" s="88">
        <v>2</v>
      </c>
      <c r="H1239" s="88" t="s">
        <v>13770</v>
      </c>
      <c r="I1239">
        <v>3</v>
      </c>
      <c r="J1239" t="s">
        <v>13814</v>
      </c>
      <c r="K1239" t="s">
        <v>13816</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13800</v>
      </c>
      <c r="G1240" s="88">
        <v>1</v>
      </c>
      <c r="H1240" s="88" t="s">
        <v>8278</v>
      </c>
      <c r="I1240">
        <v>1</v>
      </c>
      <c r="J1240" t="s">
        <v>13801</v>
      </c>
      <c r="K1240" t="s">
        <v>13802</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13804</v>
      </c>
      <c r="G1241" s="88">
        <v>2</v>
      </c>
      <c r="H1241" s="88" t="s">
        <v>13770</v>
      </c>
      <c r="I1241">
        <v>1</v>
      </c>
      <c r="J1241" t="s">
        <v>13801</v>
      </c>
      <c r="K1241" t="s">
        <v>13805</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13807</v>
      </c>
      <c r="G1242" s="88">
        <v>1</v>
      </c>
      <c r="H1242" s="88" t="s">
        <v>8278</v>
      </c>
      <c r="I1242">
        <v>1</v>
      </c>
      <c r="J1242" t="s">
        <v>13801</v>
      </c>
      <c r="K1242" t="s">
        <v>13808</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13810</v>
      </c>
      <c r="G1243" s="88">
        <v>1</v>
      </c>
      <c r="H1243" s="88" t="s">
        <v>8278</v>
      </c>
      <c r="I1243">
        <v>1</v>
      </c>
      <c r="J1243" t="s">
        <v>13801</v>
      </c>
      <c r="K1243" t="s">
        <v>13811</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13813</v>
      </c>
      <c r="G1244" s="88">
        <v>2</v>
      </c>
      <c r="H1244" s="88" t="s">
        <v>13770</v>
      </c>
      <c r="I1244">
        <v>3</v>
      </c>
      <c r="J1244" t="s">
        <v>13814</v>
      </c>
      <c r="K1244" t="s">
        <v>13771</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13813</v>
      </c>
      <c r="G1245" s="88">
        <v>2</v>
      </c>
      <c r="H1245" s="88" t="s">
        <v>13770</v>
      </c>
      <c r="I1245">
        <v>3</v>
      </c>
      <c r="J1245" t="s">
        <v>13814</v>
      </c>
      <c r="K1245" t="s">
        <v>13815</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13800</v>
      </c>
      <c r="G1246" s="88">
        <v>1</v>
      </c>
      <c r="H1246" s="88" t="s">
        <v>8278</v>
      </c>
      <c r="I1246">
        <v>1</v>
      </c>
      <c r="J1246" t="s">
        <v>13801</v>
      </c>
      <c r="K1246" t="s">
        <v>13802</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13804</v>
      </c>
      <c r="G1247" s="88">
        <v>2</v>
      </c>
      <c r="H1247" s="88" t="s">
        <v>13770</v>
      </c>
      <c r="I1247">
        <v>1</v>
      </c>
      <c r="J1247" t="s">
        <v>13801</v>
      </c>
      <c r="K1247" t="s">
        <v>13805</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13807</v>
      </c>
      <c r="G1248" s="88">
        <v>1</v>
      </c>
      <c r="H1248" s="88" t="s">
        <v>8278</v>
      </c>
      <c r="I1248">
        <v>1</v>
      </c>
      <c r="J1248" t="s">
        <v>13801</v>
      </c>
      <c r="K1248" t="s">
        <v>13808</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13810</v>
      </c>
      <c r="G1249" s="88">
        <v>1</v>
      </c>
      <c r="H1249" s="88" t="s">
        <v>8278</v>
      </c>
      <c r="I1249">
        <v>1</v>
      </c>
      <c r="J1249" t="s">
        <v>13801</v>
      </c>
      <c r="K1249" t="s">
        <v>13811</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13813</v>
      </c>
      <c r="G1250" s="88">
        <v>2</v>
      </c>
      <c r="H1250" s="88" t="s">
        <v>13770</v>
      </c>
      <c r="I1250">
        <v>3</v>
      </c>
      <c r="J1250" t="s">
        <v>13814</v>
      </c>
      <c r="K1250" t="s">
        <v>13771</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13813</v>
      </c>
      <c r="G1251" s="88">
        <v>2</v>
      </c>
      <c r="H1251" s="88" t="s">
        <v>13770</v>
      </c>
      <c r="I1251">
        <v>3</v>
      </c>
      <c r="J1251" t="s">
        <v>13814</v>
      </c>
      <c r="K1251" t="s">
        <v>13815</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13800</v>
      </c>
      <c r="G1252" s="88">
        <v>1</v>
      </c>
      <c r="H1252" s="88" t="s">
        <v>8278</v>
      </c>
      <c r="I1252">
        <v>1</v>
      </c>
      <c r="J1252" t="s">
        <v>13801</v>
      </c>
      <c r="K1252" t="s">
        <v>13802</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13800</v>
      </c>
      <c r="G1253" s="88">
        <v>1</v>
      </c>
      <c r="H1253" s="88" t="s">
        <v>8278</v>
      </c>
      <c r="I1253">
        <v>1</v>
      </c>
      <c r="J1253" t="s">
        <v>13801</v>
      </c>
      <c r="K1253" t="s">
        <v>13803</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13804</v>
      </c>
      <c r="G1254" s="88">
        <v>2</v>
      </c>
      <c r="H1254" s="88" t="s">
        <v>13770</v>
      </c>
      <c r="I1254">
        <v>1</v>
      </c>
      <c r="J1254" t="s">
        <v>13801</v>
      </c>
      <c r="K1254" t="s">
        <v>13805</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13804</v>
      </c>
      <c r="G1255" s="88">
        <v>2</v>
      </c>
      <c r="H1255" s="88" t="s">
        <v>13770</v>
      </c>
      <c r="I1255">
        <v>1</v>
      </c>
      <c r="J1255" t="s">
        <v>13801</v>
      </c>
      <c r="K1255" t="s">
        <v>13806</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13807</v>
      </c>
      <c r="G1256" s="88">
        <v>1</v>
      </c>
      <c r="H1256" s="88" t="s">
        <v>8278</v>
      </c>
      <c r="I1256">
        <v>1</v>
      </c>
      <c r="J1256" t="s">
        <v>13801</v>
      </c>
      <c r="K1256" t="s">
        <v>13808</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13807</v>
      </c>
      <c r="G1257" s="88">
        <v>1</v>
      </c>
      <c r="H1257" s="88" t="s">
        <v>8278</v>
      </c>
      <c r="I1257">
        <v>1</v>
      </c>
      <c r="J1257" t="s">
        <v>13801</v>
      </c>
      <c r="K1257" t="s">
        <v>13809</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13810</v>
      </c>
      <c r="G1258" s="88">
        <v>1</v>
      </c>
      <c r="H1258" s="88" t="s">
        <v>8278</v>
      </c>
      <c r="I1258">
        <v>1</v>
      </c>
      <c r="J1258" t="s">
        <v>13801</v>
      </c>
      <c r="K1258" t="s">
        <v>13811</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13810</v>
      </c>
      <c r="G1259" s="88">
        <v>1</v>
      </c>
      <c r="H1259" s="88" t="s">
        <v>8278</v>
      </c>
      <c r="I1259">
        <v>1</v>
      </c>
      <c r="J1259" t="s">
        <v>13801</v>
      </c>
      <c r="K1259" t="s">
        <v>13812</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13813</v>
      </c>
      <c r="G1260" s="88">
        <v>2</v>
      </c>
      <c r="H1260" s="88" t="s">
        <v>13770</v>
      </c>
      <c r="I1260">
        <v>3</v>
      </c>
      <c r="J1260" t="s">
        <v>13814</v>
      </c>
      <c r="K1260" t="s">
        <v>13771</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13813</v>
      </c>
      <c r="G1261" s="88">
        <v>2</v>
      </c>
      <c r="H1261" s="88" t="s">
        <v>13770</v>
      </c>
      <c r="I1261">
        <v>3</v>
      </c>
      <c r="J1261" t="s">
        <v>13814</v>
      </c>
      <c r="K1261" t="s">
        <v>13815</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13813</v>
      </c>
      <c r="G1262" s="88">
        <v>2</v>
      </c>
      <c r="H1262" s="88" t="s">
        <v>13770</v>
      </c>
      <c r="I1262">
        <v>3</v>
      </c>
      <c r="J1262" t="s">
        <v>13814</v>
      </c>
      <c r="K1262" t="s">
        <v>13816</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13800</v>
      </c>
      <c r="G1263" s="88">
        <v>1</v>
      </c>
      <c r="H1263" s="88" t="s">
        <v>8278</v>
      </c>
      <c r="I1263">
        <v>1</v>
      </c>
      <c r="J1263" t="s">
        <v>13801</v>
      </c>
      <c r="K1263" t="s">
        <v>13802</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13804</v>
      </c>
      <c r="G1264" s="88">
        <v>2</v>
      </c>
      <c r="H1264" s="88" t="s">
        <v>13770</v>
      </c>
      <c r="I1264">
        <v>1</v>
      </c>
      <c r="J1264" t="s">
        <v>13801</v>
      </c>
      <c r="K1264" t="s">
        <v>13805</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13804</v>
      </c>
      <c r="G1265" s="88">
        <v>2</v>
      </c>
      <c r="H1265" s="88" t="s">
        <v>13770</v>
      </c>
      <c r="I1265">
        <v>1</v>
      </c>
      <c r="J1265" t="s">
        <v>13801</v>
      </c>
      <c r="K1265" t="s">
        <v>13806</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13807</v>
      </c>
      <c r="G1266" s="88">
        <v>1</v>
      </c>
      <c r="H1266" s="88" t="s">
        <v>8278</v>
      </c>
      <c r="I1266">
        <v>1</v>
      </c>
      <c r="J1266" t="s">
        <v>13801</v>
      </c>
      <c r="K1266" t="s">
        <v>13808</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13810</v>
      </c>
      <c r="G1267" s="88">
        <v>1</v>
      </c>
      <c r="H1267" s="88" t="s">
        <v>8278</v>
      </c>
      <c r="I1267">
        <v>1</v>
      </c>
      <c r="J1267" t="s">
        <v>13801</v>
      </c>
      <c r="K1267" t="s">
        <v>13811</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13813</v>
      </c>
      <c r="G1268" s="88">
        <v>2</v>
      </c>
      <c r="H1268" s="88" t="s">
        <v>13770</v>
      </c>
      <c r="I1268">
        <v>3</v>
      </c>
      <c r="J1268" t="s">
        <v>13814</v>
      </c>
      <c r="K1268" t="s">
        <v>13771</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13813</v>
      </c>
      <c r="G1269" s="88">
        <v>2</v>
      </c>
      <c r="H1269" s="88" t="s">
        <v>13770</v>
      </c>
      <c r="I1269">
        <v>3</v>
      </c>
      <c r="J1269" t="s">
        <v>13814</v>
      </c>
      <c r="K1269" t="s">
        <v>13815</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13800</v>
      </c>
      <c r="G1270" s="88">
        <v>1</v>
      </c>
      <c r="H1270" s="88" t="s">
        <v>8278</v>
      </c>
      <c r="I1270">
        <v>1</v>
      </c>
      <c r="J1270" t="s">
        <v>13801</v>
      </c>
      <c r="K1270" t="s">
        <v>13802</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13804</v>
      </c>
      <c r="G1271" s="88">
        <v>2</v>
      </c>
      <c r="H1271" s="88" t="s">
        <v>13770</v>
      </c>
      <c r="I1271">
        <v>1</v>
      </c>
      <c r="J1271" t="s">
        <v>13801</v>
      </c>
      <c r="K1271" t="s">
        <v>13805</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13804</v>
      </c>
      <c r="G1272" s="88">
        <v>2</v>
      </c>
      <c r="H1272" s="88" t="s">
        <v>13770</v>
      </c>
      <c r="I1272">
        <v>1</v>
      </c>
      <c r="J1272" t="s">
        <v>13801</v>
      </c>
      <c r="K1272" t="s">
        <v>13806</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13807</v>
      </c>
      <c r="G1273" s="88">
        <v>1</v>
      </c>
      <c r="H1273" s="88" t="s">
        <v>8278</v>
      </c>
      <c r="I1273">
        <v>1</v>
      </c>
      <c r="J1273" t="s">
        <v>13801</v>
      </c>
      <c r="K1273" t="s">
        <v>13808</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13810</v>
      </c>
      <c r="G1274" s="88">
        <v>1</v>
      </c>
      <c r="H1274" s="88" t="s">
        <v>8278</v>
      </c>
      <c r="I1274">
        <v>1</v>
      </c>
      <c r="J1274" t="s">
        <v>13801</v>
      </c>
      <c r="K1274" t="s">
        <v>13811</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13813</v>
      </c>
      <c r="G1275" s="88">
        <v>2</v>
      </c>
      <c r="H1275" s="88" t="s">
        <v>13770</v>
      </c>
      <c r="I1275">
        <v>3</v>
      </c>
      <c r="J1275" t="s">
        <v>13814</v>
      </c>
      <c r="K1275" t="s">
        <v>13771</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13813</v>
      </c>
      <c r="G1276" s="88">
        <v>2</v>
      </c>
      <c r="H1276" s="88" t="s">
        <v>13770</v>
      </c>
      <c r="I1276">
        <v>3</v>
      </c>
      <c r="J1276" t="s">
        <v>13814</v>
      </c>
      <c r="K1276" t="s">
        <v>13815</v>
      </c>
      <c r="L1276">
        <v>270107</v>
      </c>
      <c r="M1276" t="s">
        <v>13588</v>
      </c>
      <c r="N1276">
        <v>270107005</v>
      </c>
      <c r="O1276" t="s">
        <v>13608</v>
      </c>
      <c r="P1276">
        <v>0</v>
      </c>
      <c r="Q1276">
        <v>6408.1039011207849</v>
      </c>
      <c r="R1276">
        <v>0</v>
      </c>
    </row>
    <row r="1277" spans="1:18" x14ac:dyDescent="0.25">
      <c r="A1277">
        <v>9</v>
      </c>
      <c r="B1277">
        <v>9210</v>
      </c>
      <c r="C1277" t="s">
        <v>762</v>
      </c>
      <c r="D1277" t="s">
        <v>13773</v>
      </c>
      <c r="E1277">
        <v>1</v>
      </c>
      <c r="F1277" t="s">
        <v>13800</v>
      </c>
      <c r="G1277" s="88">
        <v>1</v>
      </c>
      <c r="H1277" s="88" t="s">
        <v>8278</v>
      </c>
      <c r="I1277">
        <v>1</v>
      </c>
      <c r="J1277" t="s">
        <v>13801</v>
      </c>
      <c r="K1277" t="s">
        <v>13802</v>
      </c>
      <c r="L1277">
        <v>270107</v>
      </c>
      <c r="M1277" t="s">
        <v>13588</v>
      </c>
      <c r="N1277">
        <v>270107006</v>
      </c>
      <c r="O1277" t="s">
        <v>13613</v>
      </c>
      <c r="P1277">
        <v>0</v>
      </c>
      <c r="Q1277">
        <v>2035.509629629629</v>
      </c>
      <c r="R1277">
        <v>0</v>
      </c>
    </row>
    <row r="1278" spans="1:18" x14ac:dyDescent="0.25">
      <c r="A1278">
        <v>9</v>
      </c>
      <c r="B1278">
        <v>9210</v>
      </c>
      <c r="C1278" t="s">
        <v>762</v>
      </c>
      <c r="D1278" t="s">
        <v>13773</v>
      </c>
      <c r="E1278">
        <v>2</v>
      </c>
      <c r="F1278" t="s">
        <v>13804</v>
      </c>
      <c r="G1278" s="88">
        <v>2</v>
      </c>
      <c r="H1278" s="88" t="s">
        <v>13770</v>
      </c>
      <c r="I1278">
        <v>1</v>
      </c>
      <c r="J1278" t="s">
        <v>13801</v>
      </c>
      <c r="K1278" t="s">
        <v>13805</v>
      </c>
      <c r="L1278">
        <v>270107</v>
      </c>
      <c r="M1278" t="s">
        <v>13588</v>
      </c>
      <c r="N1278">
        <v>270107006</v>
      </c>
      <c r="O1278" t="s">
        <v>13613</v>
      </c>
      <c r="P1278">
        <v>0</v>
      </c>
      <c r="Q1278">
        <v>2035.509629629629</v>
      </c>
      <c r="R1278">
        <v>0</v>
      </c>
    </row>
    <row r="1279" spans="1:18" x14ac:dyDescent="0.25">
      <c r="A1279">
        <v>9</v>
      </c>
      <c r="B1279">
        <v>9210</v>
      </c>
      <c r="C1279" t="s">
        <v>762</v>
      </c>
      <c r="D1279" t="s">
        <v>13773</v>
      </c>
      <c r="E1279">
        <v>3</v>
      </c>
      <c r="F1279" t="s">
        <v>13807</v>
      </c>
      <c r="G1279" s="88">
        <v>1</v>
      </c>
      <c r="H1279" s="88" t="s">
        <v>8278</v>
      </c>
      <c r="I1279">
        <v>1</v>
      </c>
      <c r="J1279" t="s">
        <v>13801</v>
      </c>
      <c r="K1279" t="s">
        <v>13808</v>
      </c>
      <c r="L1279">
        <v>270107</v>
      </c>
      <c r="M1279" t="s">
        <v>13588</v>
      </c>
      <c r="N1279">
        <v>270107006</v>
      </c>
      <c r="O1279" t="s">
        <v>13613</v>
      </c>
      <c r="P1279">
        <v>0</v>
      </c>
      <c r="Q1279">
        <v>2035.509629629629</v>
      </c>
      <c r="R1279">
        <v>0</v>
      </c>
    </row>
    <row r="1280" spans="1:18" x14ac:dyDescent="0.25">
      <c r="A1280">
        <v>9</v>
      </c>
      <c r="B1280">
        <v>9210</v>
      </c>
      <c r="C1280" t="s">
        <v>762</v>
      </c>
      <c r="D1280" t="s">
        <v>13773</v>
      </c>
      <c r="E1280">
        <v>4</v>
      </c>
      <c r="F1280" t="s">
        <v>13810</v>
      </c>
      <c r="G1280" s="88">
        <v>1</v>
      </c>
      <c r="H1280" s="88" t="s">
        <v>8278</v>
      </c>
      <c r="I1280">
        <v>1</v>
      </c>
      <c r="J1280" t="s">
        <v>13801</v>
      </c>
      <c r="K1280" t="s">
        <v>13811</v>
      </c>
      <c r="L1280">
        <v>270107</v>
      </c>
      <c r="M1280" t="s">
        <v>13588</v>
      </c>
      <c r="N1280">
        <v>270107006</v>
      </c>
      <c r="O1280" t="s">
        <v>13613</v>
      </c>
      <c r="P1280">
        <v>0</v>
      </c>
      <c r="Q1280">
        <v>2035.509629629629</v>
      </c>
      <c r="R1280">
        <v>0</v>
      </c>
    </row>
    <row r="1281" spans="1:18" x14ac:dyDescent="0.25">
      <c r="A1281">
        <v>9</v>
      </c>
      <c r="B1281">
        <v>9210</v>
      </c>
      <c r="C1281" t="s">
        <v>762</v>
      </c>
      <c r="D1281" t="s">
        <v>13773</v>
      </c>
      <c r="E1281">
        <v>7</v>
      </c>
      <c r="F1281" t="s">
        <v>13813</v>
      </c>
      <c r="G1281" s="88">
        <v>2</v>
      </c>
      <c r="H1281" s="88" t="s">
        <v>13770</v>
      </c>
      <c r="I1281">
        <v>3</v>
      </c>
      <c r="J1281" t="s">
        <v>13814</v>
      </c>
      <c r="K1281" t="s">
        <v>13771</v>
      </c>
      <c r="L1281">
        <v>270107</v>
      </c>
      <c r="M1281" t="s">
        <v>13588</v>
      </c>
      <c r="N1281">
        <v>270107005</v>
      </c>
      <c r="O1281" t="s">
        <v>13608</v>
      </c>
      <c r="P1281">
        <v>0</v>
      </c>
      <c r="Q1281">
        <v>583.54320987654296</v>
      </c>
      <c r="R1281">
        <v>0</v>
      </c>
    </row>
    <row r="1282" spans="1:18" x14ac:dyDescent="0.25">
      <c r="A1282">
        <v>9</v>
      </c>
      <c r="B1282">
        <v>9210</v>
      </c>
      <c r="C1282" t="s">
        <v>762</v>
      </c>
      <c r="D1282" t="s">
        <v>13773</v>
      </c>
      <c r="E1282">
        <v>7</v>
      </c>
      <c r="F1282" t="s">
        <v>13813</v>
      </c>
      <c r="G1282" s="88">
        <v>2</v>
      </c>
      <c r="H1282" s="88" t="s">
        <v>13770</v>
      </c>
      <c r="I1282">
        <v>3</v>
      </c>
      <c r="J1282" t="s">
        <v>13814</v>
      </c>
      <c r="K1282" t="s">
        <v>13815</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13800</v>
      </c>
      <c r="G1283" s="88">
        <v>1</v>
      </c>
      <c r="H1283" s="88" t="s">
        <v>8278</v>
      </c>
      <c r="I1283">
        <v>1</v>
      </c>
      <c r="J1283" t="s">
        <v>13801</v>
      </c>
      <c r="K1283" t="s">
        <v>13802</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13800</v>
      </c>
      <c r="G1284" s="88">
        <v>1</v>
      </c>
      <c r="H1284" s="88" t="s">
        <v>8278</v>
      </c>
      <c r="I1284">
        <v>1</v>
      </c>
      <c r="J1284" t="s">
        <v>13801</v>
      </c>
      <c r="K1284" t="s">
        <v>13803</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13804</v>
      </c>
      <c r="G1285" s="88">
        <v>2</v>
      </c>
      <c r="H1285" s="88" t="s">
        <v>13770</v>
      </c>
      <c r="I1285">
        <v>1</v>
      </c>
      <c r="J1285" t="s">
        <v>13801</v>
      </c>
      <c r="K1285" t="s">
        <v>13805</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13804</v>
      </c>
      <c r="G1286" s="88">
        <v>2</v>
      </c>
      <c r="H1286" s="88" t="s">
        <v>13770</v>
      </c>
      <c r="I1286">
        <v>1</v>
      </c>
      <c r="J1286" t="s">
        <v>13801</v>
      </c>
      <c r="K1286" t="s">
        <v>13806</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13807</v>
      </c>
      <c r="G1287" s="88">
        <v>1</v>
      </c>
      <c r="H1287" s="88" t="s">
        <v>8278</v>
      </c>
      <c r="I1287">
        <v>1</v>
      </c>
      <c r="J1287" t="s">
        <v>13801</v>
      </c>
      <c r="K1287" t="s">
        <v>13808</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13807</v>
      </c>
      <c r="G1288" s="88">
        <v>1</v>
      </c>
      <c r="H1288" s="88" t="s">
        <v>8278</v>
      </c>
      <c r="I1288">
        <v>1</v>
      </c>
      <c r="J1288" t="s">
        <v>13801</v>
      </c>
      <c r="K1288" t="s">
        <v>13809</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13810</v>
      </c>
      <c r="G1289" s="88">
        <v>1</v>
      </c>
      <c r="H1289" s="88" t="s">
        <v>8278</v>
      </c>
      <c r="I1289">
        <v>1</v>
      </c>
      <c r="J1289" t="s">
        <v>13801</v>
      </c>
      <c r="K1289" t="s">
        <v>13811</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13810</v>
      </c>
      <c r="G1290" s="88">
        <v>1</v>
      </c>
      <c r="H1290" s="88" t="s">
        <v>8278</v>
      </c>
      <c r="I1290">
        <v>1</v>
      </c>
      <c r="J1290" t="s">
        <v>13801</v>
      </c>
      <c r="K1290" t="s">
        <v>13812</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13813</v>
      </c>
      <c r="G1291" s="88">
        <v>2</v>
      </c>
      <c r="H1291" s="88" t="s">
        <v>13770</v>
      </c>
      <c r="I1291">
        <v>3</v>
      </c>
      <c r="J1291" t="s">
        <v>13814</v>
      </c>
      <c r="K1291" t="s">
        <v>13771</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13813</v>
      </c>
      <c r="G1292" s="88">
        <v>2</v>
      </c>
      <c r="H1292" s="88" t="s">
        <v>13770</v>
      </c>
      <c r="I1292">
        <v>3</v>
      </c>
      <c r="J1292" t="s">
        <v>13814</v>
      </c>
      <c r="K1292" t="s">
        <v>13815</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13813</v>
      </c>
      <c r="G1293" s="88">
        <v>2</v>
      </c>
      <c r="H1293" s="88" t="s">
        <v>13770</v>
      </c>
      <c r="I1293">
        <v>3</v>
      </c>
      <c r="J1293" t="s">
        <v>13814</v>
      </c>
      <c r="K1293" t="s">
        <v>13816</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13800</v>
      </c>
      <c r="G1294" s="88">
        <v>1</v>
      </c>
      <c r="H1294" s="88" t="s">
        <v>8278</v>
      </c>
      <c r="I1294">
        <v>1</v>
      </c>
      <c r="J1294" t="s">
        <v>13801</v>
      </c>
      <c r="K1294" t="s">
        <v>13802</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13800</v>
      </c>
      <c r="G1295" s="88">
        <v>1</v>
      </c>
      <c r="H1295" s="88" t="s">
        <v>8278</v>
      </c>
      <c r="I1295">
        <v>1</v>
      </c>
      <c r="J1295" t="s">
        <v>13801</v>
      </c>
      <c r="K1295" t="s">
        <v>13803</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13804</v>
      </c>
      <c r="G1296" s="88">
        <v>2</v>
      </c>
      <c r="H1296" s="88" t="s">
        <v>13770</v>
      </c>
      <c r="I1296">
        <v>1</v>
      </c>
      <c r="J1296" t="s">
        <v>13801</v>
      </c>
      <c r="K1296" t="s">
        <v>13805</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13804</v>
      </c>
      <c r="G1297" s="88">
        <v>2</v>
      </c>
      <c r="H1297" s="88" t="s">
        <v>13770</v>
      </c>
      <c r="I1297">
        <v>1</v>
      </c>
      <c r="J1297" t="s">
        <v>13801</v>
      </c>
      <c r="K1297" t="s">
        <v>13806</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13807</v>
      </c>
      <c r="G1298" s="88">
        <v>1</v>
      </c>
      <c r="H1298" s="88" t="s">
        <v>8278</v>
      </c>
      <c r="I1298">
        <v>1</v>
      </c>
      <c r="J1298" t="s">
        <v>13801</v>
      </c>
      <c r="K1298" t="s">
        <v>13808</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13807</v>
      </c>
      <c r="G1299" s="88">
        <v>1</v>
      </c>
      <c r="H1299" s="88" t="s">
        <v>8278</v>
      </c>
      <c r="I1299">
        <v>1</v>
      </c>
      <c r="J1299" t="s">
        <v>13801</v>
      </c>
      <c r="K1299" t="s">
        <v>13809</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13810</v>
      </c>
      <c r="G1300" s="88">
        <v>1</v>
      </c>
      <c r="H1300" s="88" t="s">
        <v>8278</v>
      </c>
      <c r="I1300">
        <v>1</v>
      </c>
      <c r="J1300" t="s">
        <v>13801</v>
      </c>
      <c r="K1300" t="s">
        <v>13811</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13810</v>
      </c>
      <c r="G1301" s="88">
        <v>1</v>
      </c>
      <c r="H1301" s="88" t="s">
        <v>8278</v>
      </c>
      <c r="I1301">
        <v>1</v>
      </c>
      <c r="J1301" t="s">
        <v>13801</v>
      </c>
      <c r="K1301" t="s">
        <v>13812</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13813</v>
      </c>
      <c r="G1302" s="88">
        <v>2</v>
      </c>
      <c r="H1302" s="88" t="s">
        <v>13770</v>
      </c>
      <c r="I1302">
        <v>3</v>
      </c>
      <c r="J1302" t="s">
        <v>13814</v>
      </c>
      <c r="K1302" t="s">
        <v>13771</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13813</v>
      </c>
      <c r="G1303" s="88">
        <v>2</v>
      </c>
      <c r="H1303" s="88" t="s">
        <v>13770</v>
      </c>
      <c r="I1303">
        <v>3</v>
      </c>
      <c r="J1303" t="s">
        <v>13814</v>
      </c>
      <c r="K1303" t="s">
        <v>13815</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13813</v>
      </c>
      <c r="G1304" s="88">
        <v>2</v>
      </c>
      <c r="H1304" s="88" t="s">
        <v>13770</v>
      </c>
      <c r="I1304">
        <v>3</v>
      </c>
      <c r="J1304" t="s">
        <v>13814</v>
      </c>
      <c r="K1304" t="s">
        <v>13816</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13800</v>
      </c>
      <c r="G1305" s="88">
        <v>1</v>
      </c>
      <c r="H1305" s="88" t="s">
        <v>8278</v>
      </c>
      <c r="I1305">
        <v>1</v>
      </c>
      <c r="J1305" t="s">
        <v>13801</v>
      </c>
      <c r="K1305" t="s">
        <v>13802</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13804</v>
      </c>
      <c r="G1306" s="88">
        <v>2</v>
      </c>
      <c r="H1306" s="88" t="s">
        <v>13770</v>
      </c>
      <c r="I1306">
        <v>1</v>
      </c>
      <c r="J1306" t="s">
        <v>13801</v>
      </c>
      <c r="K1306" t="s">
        <v>13805</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13807</v>
      </c>
      <c r="G1307" s="88">
        <v>1</v>
      </c>
      <c r="H1307" s="88" t="s">
        <v>8278</v>
      </c>
      <c r="I1307">
        <v>1</v>
      </c>
      <c r="J1307" t="s">
        <v>13801</v>
      </c>
      <c r="K1307" t="s">
        <v>13808</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13810</v>
      </c>
      <c r="G1308" s="88">
        <v>1</v>
      </c>
      <c r="H1308" s="88" t="s">
        <v>8278</v>
      </c>
      <c r="I1308">
        <v>1</v>
      </c>
      <c r="J1308" t="s">
        <v>13801</v>
      </c>
      <c r="K1308" t="s">
        <v>13811</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13813</v>
      </c>
      <c r="G1309" s="88">
        <v>2</v>
      </c>
      <c r="H1309" s="88" t="s">
        <v>13770</v>
      </c>
      <c r="I1309">
        <v>3</v>
      </c>
      <c r="J1309" t="s">
        <v>13814</v>
      </c>
      <c r="K1309" t="s">
        <v>13771</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13813</v>
      </c>
      <c r="G1310" s="88">
        <v>2</v>
      </c>
      <c r="H1310" s="88" t="s">
        <v>13770</v>
      </c>
      <c r="I1310">
        <v>3</v>
      </c>
      <c r="J1310" t="s">
        <v>13814</v>
      </c>
      <c r="K1310" t="s">
        <v>13815</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13800</v>
      </c>
      <c r="G1311" s="88">
        <v>1</v>
      </c>
      <c r="H1311" s="88" t="s">
        <v>8278</v>
      </c>
      <c r="I1311">
        <v>1</v>
      </c>
      <c r="J1311" t="s">
        <v>13801</v>
      </c>
      <c r="K1311" t="s">
        <v>13802</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13804</v>
      </c>
      <c r="G1312" s="88">
        <v>2</v>
      </c>
      <c r="H1312" s="88" t="s">
        <v>13770</v>
      </c>
      <c r="I1312">
        <v>1</v>
      </c>
      <c r="J1312" t="s">
        <v>13801</v>
      </c>
      <c r="K1312" t="s">
        <v>13805</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13807</v>
      </c>
      <c r="G1313" s="88">
        <v>1</v>
      </c>
      <c r="H1313" s="88" t="s">
        <v>8278</v>
      </c>
      <c r="I1313">
        <v>1</v>
      </c>
      <c r="J1313" t="s">
        <v>13801</v>
      </c>
      <c r="K1313" t="s">
        <v>13808</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13810</v>
      </c>
      <c r="G1314" s="88">
        <v>1</v>
      </c>
      <c r="H1314" s="88" t="s">
        <v>8278</v>
      </c>
      <c r="I1314">
        <v>1</v>
      </c>
      <c r="J1314" t="s">
        <v>13801</v>
      </c>
      <c r="K1314" t="s">
        <v>13811</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13813</v>
      </c>
      <c r="G1315" s="88">
        <v>2</v>
      </c>
      <c r="H1315" s="88" t="s">
        <v>13770</v>
      </c>
      <c r="I1315">
        <v>3</v>
      </c>
      <c r="J1315" t="s">
        <v>13814</v>
      </c>
      <c r="K1315" t="s">
        <v>13815</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13800</v>
      </c>
      <c r="G1316" s="88">
        <v>1</v>
      </c>
      <c r="H1316" s="88" t="s">
        <v>8278</v>
      </c>
      <c r="I1316">
        <v>1</v>
      </c>
      <c r="J1316" t="s">
        <v>13801</v>
      </c>
      <c r="K1316" t="s">
        <v>13802</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13800</v>
      </c>
      <c r="G1317" s="88">
        <v>1</v>
      </c>
      <c r="H1317" s="88" t="s">
        <v>8278</v>
      </c>
      <c r="I1317">
        <v>1</v>
      </c>
      <c r="J1317" t="s">
        <v>13801</v>
      </c>
      <c r="K1317" t="s">
        <v>13803</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13804</v>
      </c>
      <c r="G1318" s="88">
        <v>2</v>
      </c>
      <c r="H1318" s="88" t="s">
        <v>13770</v>
      </c>
      <c r="I1318">
        <v>1</v>
      </c>
      <c r="J1318" t="s">
        <v>13801</v>
      </c>
      <c r="K1318" t="s">
        <v>13805</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13804</v>
      </c>
      <c r="G1319" s="88">
        <v>2</v>
      </c>
      <c r="H1319" s="88" t="s">
        <v>13770</v>
      </c>
      <c r="I1319">
        <v>1</v>
      </c>
      <c r="J1319" t="s">
        <v>13801</v>
      </c>
      <c r="K1319" t="s">
        <v>13806</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13807</v>
      </c>
      <c r="G1320" s="88">
        <v>1</v>
      </c>
      <c r="H1320" s="88" t="s">
        <v>8278</v>
      </c>
      <c r="I1320">
        <v>1</v>
      </c>
      <c r="J1320" t="s">
        <v>13801</v>
      </c>
      <c r="K1320" t="s">
        <v>13808</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13807</v>
      </c>
      <c r="G1321" s="88">
        <v>1</v>
      </c>
      <c r="H1321" s="88" t="s">
        <v>8278</v>
      </c>
      <c r="I1321">
        <v>1</v>
      </c>
      <c r="J1321" t="s">
        <v>13801</v>
      </c>
      <c r="K1321" t="s">
        <v>13809</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13810</v>
      </c>
      <c r="G1322" s="88">
        <v>1</v>
      </c>
      <c r="H1322" s="88" t="s">
        <v>8278</v>
      </c>
      <c r="I1322">
        <v>1</v>
      </c>
      <c r="J1322" t="s">
        <v>13801</v>
      </c>
      <c r="K1322" t="s">
        <v>13811</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13810</v>
      </c>
      <c r="G1323" s="88">
        <v>1</v>
      </c>
      <c r="H1323" s="88" t="s">
        <v>8278</v>
      </c>
      <c r="I1323">
        <v>1</v>
      </c>
      <c r="J1323" t="s">
        <v>13801</v>
      </c>
      <c r="K1323" t="s">
        <v>13812</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13813</v>
      </c>
      <c r="G1324" s="88">
        <v>2</v>
      </c>
      <c r="H1324" s="88" t="s">
        <v>13770</v>
      </c>
      <c r="I1324">
        <v>3</v>
      </c>
      <c r="J1324" t="s">
        <v>13814</v>
      </c>
      <c r="K1324" t="s">
        <v>13771</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13813</v>
      </c>
      <c r="G1325" s="88">
        <v>2</v>
      </c>
      <c r="H1325" s="88" t="s">
        <v>13770</v>
      </c>
      <c r="I1325">
        <v>3</v>
      </c>
      <c r="J1325" t="s">
        <v>13814</v>
      </c>
      <c r="K1325" t="s">
        <v>13815</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13813</v>
      </c>
      <c r="G1326" s="88">
        <v>2</v>
      </c>
      <c r="H1326" s="88" t="s">
        <v>13770</v>
      </c>
      <c r="I1326">
        <v>3</v>
      </c>
      <c r="J1326" t="s">
        <v>13814</v>
      </c>
      <c r="K1326" t="s">
        <v>13816</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13800</v>
      </c>
      <c r="G1327" s="88">
        <v>1</v>
      </c>
      <c r="H1327" s="88" t="s">
        <v>8278</v>
      </c>
      <c r="I1327">
        <v>1</v>
      </c>
      <c r="J1327" t="s">
        <v>13801</v>
      </c>
      <c r="K1327" t="s">
        <v>13802</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13800</v>
      </c>
      <c r="G1328" s="88">
        <v>1</v>
      </c>
      <c r="H1328" s="88" t="s">
        <v>8278</v>
      </c>
      <c r="I1328">
        <v>1</v>
      </c>
      <c r="J1328" t="s">
        <v>13801</v>
      </c>
      <c r="K1328" t="s">
        <v>13803</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13804</v>
      </c>
      <c r="G1329" s="88">
        <v>2</v>
      </c>
      <c r="H1329" s="88" t="s">
        <v>13770</v>
      </c>
      <c r="I1329">
        <v>1</v>
      </c>
      <c r="J1329" t="s">
        <v>13801</v>
      </c>
      <c r="K1329" t="s">
        <v>13805</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13804</v>
      </c>
      <c r="G1330" s="88">
        <v>2</v>
      </c>
      <c r="H1330" s="88" t="s">
        <v>13770</v>
      </c>
      <c r="I1330">
        <v>1</v>
      </c>
      <c r="J1330" t="s">
        <v>13801</v>
      </c>
      <c r="K1330" t="s">
        <v>13806</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13807</v>
      </c>
      <c r="G1331" s="88">
        <v>1</v>
      </c>
      <c r="H1331" s="88" t="s">
        <v>8278</v>
      </c>
      <c r="I1331">
        <v>1</v>
      </c>
      <c r="J1331" t="s">
        <v>13801</v>
      </c>
      <c r="K1331" t="s">
        <v>13808</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13807</v>
      </c>
      <c r="G1332" s="88">
        <v>1</v>
      </c>
      <c r="H1332" s="88" t="s">
        <v>8278</v>
      </c>
      <c r="I1332">
        <v>1</v>
      </c>
      <c r="J1332" t="s">
        <v>13801</v>
      </c>
      <c r="K1332" t="s">
        <v>13809</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13810</v>
      </c>
      <c r="G1333" s="88">
        <v>1</v>
      </c>
      <c r="H1333" s="88" t="s">
        <v>8278</v>
      </c>
      <c r="I1333">
        <v>1</v>
      </c>
      <c r="J1333" t="s">
        <v>13801</v>
      </c>
      <c r="K1333" t="s">
        <v>13811</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13810</v>
      </c>
      <c r="G1334" s="88">
        <v>1</v>
      </c>
      <c r="H1334" s="88" t="s">
        <v>8278</v>
      </c>
      <c r="I1334">
        <v>1</v>
      </c>
      <c r="J1334" t="s">
        <v>13801</v>
      </c>
      <c r="K1334" t="s">
        <v>13812</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13813</v>
      </c>
      <c r="G1335" s="88">
        <v>2</v>
      </c>
      <c r="H1335" s="88" t="s">
        <v>13770</v>
      </c>
      <c r="I1335">
        <v>3</v>
      </c>
      <c r="J1335" t="s">
        <v>13814</v>
      </c>
      <c r="K1335" t="s">
        <v>13771</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13813</v>
      </c>
      <c r="G1336" s="88">
        <v>2</v>
      </c>
      <c r="H1336" s="88" t="s">
        <v>13770</v>
      </c>
      <c r="I1336">
        <v>3</v>
      </c>
      <c r="J1336" t="s">
        <v>13814</v>
      </c>
      <c r="K1336" t="s">
        <v>13815</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13813</v>
      </c>
      <c r="G1337" s="88">
        <v>2</v>
      </c>
      <c r="H1337" s="88" t="s">
        <v>13770</v>
      </c>
      <c r="I1337">
        <v>3</v>
      </c>
      <c r="J1337" t="s">
        <v>13814</v>
      </c>
      <c r="K1337" t="s">
        <v>13816</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13800</v>
      </c>
      <c r="G1338" s="88">
        <v>1</v>
      </c>
      <c r="H1338" s="88" t="s">
        <v>8278</v>
      </c>
      <c r="I1338">
        <v>1</v>
      </c>
      <c r="J1338" t="s">
        <v>13801</v>
      </c>
      <c r="K1338" t="s">
        <v>13802</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13804</v>
      </c>
      <c r="G1339" s="88">
        <v>2</v>
      </c>
      <c r="H1339" s="88" t="s">
        <v>13770</v>
      </c>
      <c r="I1339">
        <v>1</v>
      </c>
      <c r="J1339" t="s">
        <v>13801</v>
      </c>
      <c r="K1339" t="s">
        <v>13805</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13807</v>
      </c>
      <c r="G1340" s="88">
        <v>1</v>
      </c>
      <c r="H1340" s="88" t="s">
        <v>8278</v>
      </c>
      <c r="I1340">
        <v>1</v>
      </c>
      <c r="J1340" t="s">
        <v>13801</v>
      </c>
      <c r="K1340" t="s">
        <v>13808</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13810</v>
      </c>
      <c r="G1341" s="88">
        <v>1</v>
      </c>
      <c r="H1341" s="88" t="s">
        <v>8278</v>
      </c>
      <c r="I1341">
        <v>1</v>
      </c>
      <c r="J1341" t="s">
        <v>13801</v>
      </c>
      <c r="K1341" t="s">
        <v>13811</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13813</v>
      </c>
      <c r="G1342" s="88">
        <v>2</v>
      </c>
      <c r="H1342" s="88" t="s">
        <v>13770</v>
      </c>
      <c r="I1342">
        <v>3</v>
      </c>
      <c r="J1342" t="s">
        <v>13814</v>
      </c>
      <c r="K1342" t="s">
        <v>13771</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13813</v>
      </c>
      <c r="G1343" s="88">
        <v>2</v>
      </c>
      <c r="H1343" s="88" t="s">
        <v>13770</v>
      </c>
      <c r="I1343">
        <v>3</v>
      </c>
      <c r="J1343" t="s">
        <v>13814</v>
      </c>
      <c r="K1343" t="s">
        <v>13815</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13800</v>
      </c>
      <c r="G1344" s="88">
        <v>1</v>
      </c>
      <c r="H1344" s="88" t="s">
        <v>8278</v>
      </c>
      <c r="I1344">
        <v>1</v>
      </c>
      <c r="J1344" t="s">
        <v>13801</v>
      </c>
      <c r="K1344" t="s">
        <v>13802</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13800</v>
      </c>
      <c r="G1345" s="88">
        <v>1</v>
      </c>
      <c r="H1345" s="88" t="s">
        <v>8278</v>
      </c>
      <c r="I1345">
        <v>1</v>
      </c>
      <c r="J1345" t="s">
        <v>13801</v>
      </c>
      <c r="K1345" t="s">
        <v>13803</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13804</v>
      </c>
      <c r="G1346" s="88">
        <v>2</v>
      </c>
      <c r="H1346" s="88" t="s">
        <v>13770</v>
      </c>
      <c r="I1346">
        <v>1</v>
      </c>
      <c r="J1346" t="s">
        <v>13801</v>
      </c>
      <c r="K1346" t="s">
        <v>13805</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13804</v>
      </c>
      <c r="G1347" s="88">
        <v>2</v>
      </c>
      <c r="H1347" s="88" t="s">
        <v>13770</v>
      </c>
      <c r="I1347">
        <v>1</v>
      </c>
      <c r="J1347" t="s">
        <v>13801</v>
      </c>
      <c r="K1347" t="s">
        <v>13806</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13807</v>
      </c>
      <c r="G1348" s="88">
        <v>1</v>
      </c>
      <c r="H1348" s="88" t="s">
        <v>8278</v>
      </c>
      <c r="I1348">
        <v>1</v>
      </c>
      <c r="J1348" t="s">
        <v>13801</v>
      </c>
      <c r="K1348" t="s">
        <v>13808</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13807</v>
      </c>
      <c r="G1349" s="88">
        <v>1</v>
      </c>
      <c r="H1349" s="88" t="s">
        <v>8278</v>
      </c>
      <c r="I1349">
        <v>1</v>
      </c>
      <c r="J1349" t="s">
        <v>13801</v>
      </c>
      <c r="K1349" t="s">
        <v>13809</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13810</v>
      </c>
      <c r="G1350" s="88">
        <v>1</v>
      </c>
      <c r="H1350" s="88" t="s">
        <v>8278</v>
      </c>
      <c r="I1350">
        <v>1</v>
      </c>
      <c r="J1350" t="s">
        <v>13801</v>
      </c>
      <c r="K1350" t="s">
        <v>13811</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13810</v>
      </c>
      <c r="G1351" s="88">
        <v>1</v>
      </c>
      <c r="H1351" s="88" t="s">
        <v>8278</v>
      </c>
      <c r="I1351">
        <v>1</v>
      </c>
      <c r="J1351" t="s">
        <v>13801</v>
      </c>
      <c r="K1351" t="s">
        <v>13812</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13813</v>
      </c>
      <c r="G1352" s="88">
        <v>2</v>
      </c>
      <c r="H1352" s="88" t="s">
        <v>13770</v>
      </c>
      <c r="I1352">
        <v>3</v>
      </c>
      <c r="J1352" t="s">
        <v>13814</v>
      </c>
      <c r="K1352" t="s">
        <v>13771</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13813</v>
      </c>
      <c r="G1353" s="88">
        <v>2</v>
      </c>
      <c r="H1353" s="88" t="s">
        <v>13770</v>
      </c>
      <c r="I1353">
        <v>3</v>
      </c>
      <c r="J1353" t="s">
        <v>13814</v>
      </c>
      <c r="K1353" t="s">
        <v>13815</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13813</v>
      </c>
      <c r="G1354" s="88">
        <v>2</v>
      </c>
      <c r="H1354" s="88" t="s">
        <v>13770</v>
      </c>
      <c r="I1354">
        <v>3</v>
      </c>
      <c r="J1354" t="s">
        <v>13814</v>
      </c>
      <c r="K1354" t="s">
        <v>13816</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13800</v>
      </c>
      <c r="G1355" s="88">
        <v>1</v>
      </c>
      <c r="H1355" s="88" t="s">
        <v>8278</v>
      </c>
      <c r="I1355">
        <v>1</v>
      </c>
      <c r="J1355" t="s">
        <v>13801</v>
      </c>
      <c r="K1355" t="s">
        <v>13802</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13800</v>
      </c>
      <c r="G1356" s="88">
        <v>1</v>
      </c>
      <c r="H1356" s="88" t="s">
        <v>8278</v>
      </c>
      <c r="I1356">
        <v>1</v>
      </c>
      <c r="J1356" t="s">
        <v>13801</v>
      </c>
      <c r="K1356" t="s">
        <v>13803</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13804</v>
      </c>
      <c r="G1357" s="88">
        <v>2</v>
      </c>
      <c r="H1357" s="88" t="s">
        <v>13770</v>
      </c>
      <c r="I1357">
        <v>1</v>
      </c>
      <c r="J1357" t="s">
        <v>13801</v>
      </c>
      <c r="K1357" t="s">
        <v>13805</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13804</v>
      </c>
      <c r="G1358" s="88">
        <v>2</v>
      </c>
      <c r="H1358" s="88" t="s">
        <v>13770</v>
      </c>
      <c r="I1358">
        <v>1</v>
      </c>
      <c r="J1358" t="s">
        <v>13801</v>
      </c>
      <c r="K1358" t="s">
        <v>13806</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13807</v>
      </c>
      <c r="G1359" s="88">
        <v>1</v>
      </c>
      <c r="H1359" s="88" t="s">
        <v>8278</v>
      </c>
      <c r="I1359">
        <v>1</v>
      </c>
      <c r="J1359" t="s">
        <v>13801</v>
      </c>
      <c r="K1359" t="s">
        <v>13808</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13807</v>
      </c>
      <c r="G1360" s="88">
        <v>1</v>
      </c>
      <c r="H1360" s="88" t="s">
        <v>8278</v>
      </c>
      <c r="I1360">
        <v>1</v>
      </c>
      <c r="J1360" t="s">
        <v>13801</v>
      </c>
      <c r="K1360" t="s">
        <v>13809</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13810</v>
      </c>
      <c r="G1361" s="88">
        <v>1</v>
      </c>
      <c r="H1361" s="88" t="s">
        <v>8278</v>
      </c>
      <c r="I1361">
        <v>1</v>
      </c>
      <c r="J1361" t="s">
        <v>13801</v>
      </c>
      <c r="K1361" t="s">
        <v>13811</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13810</v>
      </c>
      <c r="G1362" s="88">
        <v>1</v>
      </c>
      <c r="H1362" s="88" t="s">
        <v>8278</v>
      </c>
      <c r="I1362">
        <v>1</v>
      </c>
      <c r="J1362" t="s">
        <v>13801</v>
      </c>
      <c r="K1362" t="s">
        <v>13812</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13813</v>
      </c>
      <c r="G1363" s="88">
        <v>2</v>
      </c>
      <c r="H1363" s="88" t="s">
        <v>13770</v>
      </c>
      <c r="I1363">
        <v>3</v>
      </c>
      <c r="J1363" t="s">
        <v>13814</v>
      </c>
      <c r="K1363" t="s">
        <v>13771</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13813</v>
      </c>
      <c r="G1364" s="88">
        <v>2</v>
      </c>
      <c r="H1364" s="88" t="s">
        <v>13770</v>
      </c>
      <c r="I1364">
        <v>3</v>
      </c>
      <c r="J1364" t="s">
        <v>13814</v>
      </c>
      <c r="K1364" t="s">
        <v>13815</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13813</v>
      </c>
      <c r="G1365" s="88">
        <v>2</v>
      </c>
      <c r="H1365" s="88" t="s">
        <v>13770</v>
      </c>
      <c r="I1365">
        <v>3</v>
      </c>
      <c r="J1365" t="s">
        <v>13814</v>
      </c>
      <c r="K1365" t="s">
        <v>13816</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13800</v>
      </c>
      <c r="G1366" s="88">
        <v>1</v>
      </c>
      <c r="H1366" s="88" t="s">
        <v>8278</v>
      </c>
      <c r="I1366">
        <v>1</v>
      </c>
      <c r="J1366" t="s">
        <v>13801</v>
      </c>
      <c r="K1366" t="s">
        <v>13802</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13800</v>
      </c>
      <c r="G1367" s="88">
        <v>1</v>
      </c>
      <c r="H1367" s="88" t="s">
        <v>8278</v>
      </c>
      <c r="I1367">
        <v>1</v>
      </c>
      <c r="J1367" t="s">
        <v>13801</v>
      </c>
      <c r="K1367" t="s">
        <v>13803</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13804</v>
      </c>
      <c r="G1368" s="88">
        <v>2</v>
      </c>
      <c r="H1368" s="88" t="s">
        <v>13770</v>
      </c>
      <c r="I1368">
        <v>1</v>
      </c>
      <c r="J1368" t="s">
        <v>13801</v>
      </c>
      <c r="K1368" t="s">
        <v>13805</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13804</v>
      </c>
      <c r="G1369" s="88">
        <v>2</v>
      </c>
      <c r="H1369" s="88" t="s">
        <v>13770</v>
      </c>
      <c r="I1369">
        <v>1</v>
      </c>
      <c r="J1369" t="s">
        <v>13801</v>
      </c>
      <c r="K1369" t="s">
        <v>13806</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13807</v>
      </c>
      <c r="G1370" s="88">
        <v>1</v>
      </c>
      <c r="H1370" s="88" t="s">
        <v>8278</v>
      </c>
      <c r="I1370">
        <v>1</v>
      </c>
      <c r="J1370" t="s">
        <v>13801</v>
      </c>
      <c r="K1370" t="s">
        <v>13808</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13807</v>
      </c>
      <c r="G1371" s="88">
        <v>1</v>
      </c>
      <c r="H1371" s="88" t="s">
        <v>8278</v>
      </c>
      <c r="I1371">
        <v>1</v>
      </c>
      <c r="J1371" t="s">
        <v>13801</v>
      </c>
      <c r="K1371" t="s">
        <v>13809</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13810</v>
      </c>
      <c r="G1372" s="88">
        <v>1</v>
      </c>
      <c r="H1372" s="88" t="s">
        <v>8278</v>
      </c>
      <c r="I1372">
        <v>1</v>
      </c>
      <c r="J1372" t="s">
        <v>13801</v>
      </c>
      <c r="K1372" t="s">
        <v>13811</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13810</v>
      </c>
      <c r="G1373" s="88">
        <v>1</v>
      </c>
      <c r="H1373" s="88" t="s">
        <v>8278</v>
      </c>
      <c r="I1373">
        <v>1</v>
      </c>
      <c r="J1373" t="s">
        <v>13801</v>
      </c>
      <c r="K1373" t="s">
        <v>13812</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13813</v>
      </c>
      <c r="G1374" s="88">
        <v>2</v>
      </c>
      <c r="H1374" s="88" t="s">
        <v>13770</v>
      </c>
      <c r="I1374">
        <v>3</v>
      </c>
      <c r="J1374" t="s">
        <v>13814</v>
      </c>
      <c r="K1374" t="s">
        <v>13771</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13813</v>
      </c>
      <c r="G1375" s="88">
        <v>2</v>
      </c>
      <c r="H1375" s="88" t="s">
        <v>13770</v>
      </c>
      <c r="I1375">
        <v>3</v>
      </c>
      <c r="J1375" t="s">
        <v>13814</v>
      </c>
      <c r="K1375" t="s">
        <v>13815</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13813</v>
      </c>
      <c r="G1376" s="88">
        <v>2</v>
      </c>
      <c r="H1376" s="88" t="s">
        <v>13770</v>
      </c>
      <c r="I1376">
        <v>3</v>
      </c>
      <c r="J1376" t="s">
        <v>13814</v>
      </c>
      <c r="K1376" t="s">
        <v>13816</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13800</v>
      </c>
      <c r="G1377" s="88">
        <v>1</v>
      </c>
      <c r="H1377" s="88" t="s">
        <v>8278</v>
      </c>
      <c r="I1377">
        <v>1</v>
      </c>
      <c r="J1377" t="s">
        <v>13801</v>
      </c>
      <c r="K1377" t="s">
        <v>13802</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13804</v>
      </c>
      <c r="G1378" s="88">
        <v>2</v>
      </c>
      <c r="H1378" s="88" t="s">
        <v>13770</v>
      </c>
      <c r="I1378">
        <v>1</v>
      </c>
      <c r="J1378" t="s">
        <v>13801</v>
      </c>
      <c r="K1378" t="s">
        <v>13805</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13807</v>
      </c>
      <c r="G1379" s="88">
        <v>1</v>
      </c>
      <c r="H1379" s="88" t="s">
        <v>8278</v>
      </c>
      <c r="I1379">
        <v>1</v>
      </c>
      <c r="J1379" t="s">
        <v>13801</v>
      </c>
      <c r="K1379" t="s">
        <v>13808</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13810</v>
      </c>
      <c r="G1380" s="88">
        <v>1</v>
      </c>
      <c r="H1380" s="88" t="s">
        <v>8278</v>
      </c>
      <c r="I1380">
        <v>1</v>
      </c>
      <c r="J1380" t="s">
        <v>13801</v>
      </c>
      <c r="K1380" t="s">
        <v>13811</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13813</v>
      </c>
      <c r="G1381" s="88">
        <v>2</v>
      </c>
      <c r="H1381" s="88" t="s">
        <v>13770</v>
      </c>
      <c r="I1381">
        <v>3</v>
      </c>
      <c r="J1381" t="s">
        <v>13814</v>
      </c>
      <c r="K1381" t="s">
        <v>13771</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13813</v>
      </c>
      <c r="G1382" s="88">
        <v>2</v>
      </c>
      <c r="H1382" s="88" t="s">
        <v>13770</v>
      </c>
      <c r="I1382">
        <v>3</v>
      </c>
      <c r="J1382" t="s">
        <v>13814</v>
      </c>
      <c r="K1382" t="s">
        <v>13815</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13813</v>
      </c>
      <c r="G1383" s="88">
        <v>2</v>
      </c>
      <c r="H1383" s="88" t="s">
        <v>13770</v>
      </c>
      <c r="I1383">
        <v>3</v>
      </c>
      <c r="J1383" t="s">
        <v>13814</v>
      </c>
      <c r="K1383" t="s">
        <v>13816</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13800</v>
      </c>
      <c r="G1384" s="88">
        <v>1</v>
      </c>
      <c r="H1384" s="88" t="s">
        <v>8278</v>
      </c>
      <c r="I1384">
        <v>1</v>
      </c>
      <c r="J1384" t="s">
        <v>13801</v>
      </c>
      <c r="K1384" t="s">
        <v>13802</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13804</v>
      </c>
      <c r="G1385" s="88">
        <v>2</v>
      </c>
      <c r="H1385" s="88" t="s">
        <v>13770</v>
      </c>
      <c r="I1385">
        <v>1</v>
      </c>
      <c r="J1385" t="s">
        <v>13801</v>
      </c>
      <c r="K1385" t="s">
        <v>13805</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13807</v>
      </c>
      <c r="G1386" s="88">
        <v>1</v>
      </c>
      <c r="H1386" s="88" t="s">
        <v>8278</v>
      </c>
      <c r="I1386">
        <v>1</v>
      </c>
      <c r="J1386" t="s">
        <v>13801</v>
      </c>
      <c r="K1386" t="s">
        <v>13808</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13810</v>
      </c>
      <c r="G1387" s="88">
        <v>1</v>
      </c>
      <c r="H1387" s="88" t="s">
        <v>8278</v>
      </c>
      <c r="I1387">
        <v>1</v>
      </c>
      <c r="J1387" t="s">
        <v>13801</v>
      </c>
      <c r="K1387" t="s">
        <v>13811</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13813</v>
      </c>
      <c r="G1388" s="88">
        <v>2</v>
      </c>
      <c r="H1388" s="88" t="s">
        <v>13770</v>
      </c>
      <c r="I1388">
        <v>3</v>
      </c>
      <c r="J1388" t="s">
        <v>13814</v>
      </c>
      <c r="K1388" t="s">
        <v>13771</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13813</v>
      </c>
      <c r="G1389" s="88">
        <v>2</v>
      </c>
      <c r="H1389" s="88" t="s">
        <v>13770</v>
      </c>
      <c r="I1389">
        <v>3</v>
      </c>
      <c r="J1389" t="s">
        <v>13814</v>
      </c>
      <c r="K1389" t="s">
        <v>13815</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13800</v>
      </c>
      <c r="G1390" s="88">
        <v>1</v>
      </c>
      <c r="H1390" s="88" t="s">
        <v>8278</v>
      </c>
      <c r="I1390">
        <v>1</v>
      </c>
      <c r="J1390" t="s">
        <v>13801</v>
      </c>
      <c r="K1390" t="s">
        <v>13802</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13804</v>
      </c>
      <c r="G1391" s="88">
        <v>2</v>
      </c>
      <c r="H1391" s="88" t="s">
        <v>13770</v>
      </c>
      <c r="I1391">
        <v>1</v>
      </c>
      <c r="J1391" t="s">
        <v>13801</v>
      </c>
      <c r="K1391" t="s">
        <v>13805</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13807</v>
      </c>
      <c r="G1392" s="88">
        <v>1</v>
      </c>
      <c r="H1392" s="88" t="s">
        <v>8278</v>
      </c>
      <c r="I1392">
        <v>1</v>
      </c>
      <c r="J1392" t="s">
        <v>13801</v>
      </c>
      <c r="K1392" t="s">
        <v>13808</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13810</v>
      </c>
      <c r="G1393" s="88">
        <v>1</v>
      </c>
      <c r="H1393" s="88" t="s">
        <v>8278</v>
      </c>
      <c r="I1393">
        <v>1</v>
      </c>
      <c r="J1393" t="s">
        <v>13801</v>
      </c>
      <c r="K1393" t="s">
        <v>13811</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13813</v>
      </c>
      <c r="G1394" s="88">
        <v>2</v>
      </c>
      <c r="H1394" s="88" t="s">
        <v>13770</v>
      </c>
      <c r="I1394">
        <v>3</v>
      </c>
      <c r="J1394" t="s">
        <v>13814</v>
      </c>
      <c r="K1394" t="s">
        <v>13771</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13813</v>
      </c>
      <c r="G1395" s="88">
        <v>2</v>
      </c>
      <c r="H1395" s="88" t="s">
        <v>13770</v>
      </c>
      <c r="I1395">
        <v>3</v>
      </c>
      <c r="J1395" t="s">
        <v>13814</v>
      </c>
      <c r="K1395" t="s">
        <v>13815</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13800</v>
      </c>
      <c r="G1396" s="88">
        <v>1</v>
      </c>
      <c r="H1396" s="88" t="s">
        <v>8278</v>
      </c>
      <c r="I1396">
        <v>1</v>
      </c>
      <c r="J1396" t="s">
        <v>13801</v>
      </c>
      <c r="K1396" t="s">
        <v>13802</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13800</v>
      </c>
      <c r="G1397" s="88">
        <v>1</v>
      </c>
      <c r="H1397" s="88" t="s">
        <v>8278</v>
      </c>
      <c r="I1397">
        <v>1</v>
      </c>
      <c r="J1397" t="s">
        <v>13801</v>
      </c>
      <c r="K1397" t="s">
        <v>13803</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13804</v>
      </c>
      <c r="G1398" s="88">
        <v>2</v>
      </c>
      <c r="H1398" s="88" t="s">
        <v>13770</v>
      </c>
      <c r="I1398">
        <v>1</v>
      </c>
      <c r="J1398" t="s">
        <v>13801</v>
      </c>
      <c r="K1398" t="s">
        <v>13805</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13804</v>
      </c>
      <c r="G1399" s="88">
        <v>2</v>
      </c>
      <c r="H1399" s="88" t="s">
        <v>13770</v>
      </c>
      <c r="I1399">
        <v>1</v>
      </c>
      <c r="J1399" t="s">
        <v>13801</v>
      </c>
      <c r="K1399" t="s">
        <v>13806</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13807</v>
      </c>
      <c r="G1400" s="88">
        <v>1</v>
      </c>
      <c r="H1400" s="88" t="s">
        <v>8278</v>
      </c>
      <c r="I1400">
        <v>1</v>
      </c>
      <c r="J1400" t="s">
        <v>13801</v>
      </c>
      <c r="K1400" t="s">
        <v>13808</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13810</v>
      </c>
      <c r="G1401" s="88">
        <v>1</v>
      </c>
      <c r="H1401" s="88" t="s">
        <v>8278</v>
      </c>
      <c r="I1401">
        <v>1</v>
      </c>
      <c r="J1401" t="s">
        <v>13801</v>
      </c>
      <c r="K1401" t="s">
        <v>13811</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13810</v>
      </c>
      <c r="G1402" s="88">
        <v>1</v>
      </c>
      <c r="H1402" s="88" t="s">
        <v>8278</v>
      </c>
      <c r="I1402">
        <v>1</v>
      </c>
      <c r="J1402" t="s">
        <v>13801</v>
      </c>
      <c r="K1402" t="s">
        <v>13812</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13813</v>
      </c>
      <c r="G1403" s="88">
        <v>2</v>
      </c>
      <c r="H1403" s="88" t="s">
        <v>13770</v>
      </c>
      <c r="I1403">
        <v>3</v>
      </c>
      <c r="J1403" t="s">
        <v>13814</v>
      </c>
      <c r="K1403" t="s">
        <v>13771</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13813</v>
      </c>
      <c r="G1404" s="88">
        <v>2</v>
      </c>
      <c r="H1404" s="88" t="s">
        <v>13770</v>
      </c>
      <c r="I1404">
        <v>3</v>
      </c>
      <c r="J1404" t="s">
        <v>13814</v>
      </c>
      <c r="K1404" t="s">
        <v>13815</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13813</v>
      </c>
      <c r="G1405" s="88">
        <v>2</v>
      </c>
      <c r="H1405" s="88" t="s">
        <v>13770</v>
      </c>
      <c r="I1405">
        <v>3</v>
      </c>
      <c r="J1405" t="s">
        <v>13814</v>
      </c>
      <c r="K1405" t="s">
        <v>13816</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13800</v>
      </c>
      <c r="G1406" s="88">
        <v>1</v>
      </c>
      <c r="H1406" s="88" t="s">
        <v>8278</v>
      </c>
      <c r="I1406">
        <v>1</v>
      </c>
      <c r="J1406" t="s">
        <v>13801</v>
      </c>
      <c r="K1406" t="s">
        <v>13802</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13804</v>
      </c>
      <c r="G1407" s="88">
        <v>2</v>
      </c>
      <c r="H1407" s="88" t="s">
        <v>13770</v>
      </c>
      <c r="I1407">
        <v>1</v>
      </c>
      <c r="J1407" t="s">
        <v>13801</v>
      </c>
      <c r="K1407" t="s">
        <v>13805</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13807</v>
      </c>
      <c r="G1408" s="88">
        <v>1</v>
      </c>
      <c r="H1408" s="88" t="s">
        <v>8278</v>
      </c>
      <c r="I1408">
        <v>1</v>
      </c>
      <c r="J1408" t="s">
        <v>13801</v>
      </c>
      <c r="K1408" t="s">
        <v>13808</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13810</v>
      </c>
      <c r="G1409" s="88">
        <v>1</v>
      </c>
      <c r="H1409" s="88" t="s">
        <v>8278</v>
      </c>
      <c r="I1409">
        <v>1</v>
      </c>
      <c r="J1409" t="s">
        <v>13801</v>
      </c>
      <c r="K1409" t="s">
        <v>13811</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13813</v>
      </c>
      <c r="G1410" s="88">
        <v>2</v>
      </c>
      <c r="H1410" s="88" t="s">
        <v>13770</v>
      </c>
      <c r="I1410">
        <v>3</v>
      </c>
      <c r="J1410" t="s">
        <v>13814</v>
      </c>
      <c r="K1410" t="s">
        <v>13771</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13813</v>
      </c>
      <c r="G1411" s="88">
        <v>2</v>
      </c>
      <c r="H1411" s="88" t="s">
        <v>13770</v>
      </c>
      <c r="I1411">
        <v>3</v>
      </c>
      <c r="J1411" t="s">
        <v>13814</v>
      </c>
      <c r="K1411" t="s">
        <v>13815</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13800</v>
      </c>
      <c r="G1412" s="88">
        <v>1</v>
      </c>
      <c r="H1412" s="88" t="s">
        <v>8278</v>
      </c>
      <c r="I1412">
        <v>1</v>
      </c>
      <c r="J1412" t="s">
        <v>13801</v>
      </c>
      <c r="K1412" t="s">
        <v>13802</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13800</v>
      </c>
      <c r="G1413" s="88">
        <v>1</v>
      </c>
      <c r="H1413" s="88" t="s">
        <v>8278</v>
      </c>
      <c r="I1413">
        <v>1</v>
      </c>
      <c r="J1413" t="s">
        <v>13801</v>
      </c>
      <c r="K1413" t="s">
        <v>13803</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13804</v>
      </c>
      <c r="G1414" s="88">
        <v>2</v>
      </c>
      <c r="H1414" s="88" t="s">
        <v>13770</v>
      </c>
      <c r="I1414">
        <v>1</v>
      </c>
      <c r="J1414" t="s">
        <v>13801</v>
      </c>
      <c r="K1414" t="s">
        <v>13771</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13804</v>
      </c>
      <c r="G1415" s="88">
        <v>2</v>
      </c>
      <c r="H1415" s="88" t="s">
        <v>13770</v>
      </c>
      <c r="I1415">
        <v>1</v>
      </c>
      <c r="J1415" t="s">
        <v>13801</v>
      </c>
      <c r="K1415" t="s">
        <v>13805</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13804</v>
      </c>
      <c r="G1416" s="88">
        <v>2</v>
      </c>
      <c r="H1416" s="88" t="s">
        <v>13770</v>
      </c>
      <c r="I1416">
        <v>1</v>
      </c>
      <c r="J1416" t="s">
        <v>13801</v>
      </c>
      <c r="K1416" t="s">
        <v>13806</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13807</v>
      </c>
      <c r="G1417" s="88">
        <v>1</v>
      </c>
      <c r="H1417" s="88" t="s">
        <v>8278</v>
      </c>
      <c r="I1417">
        <v>1</v>
      </c>
      <c r="J1417" t="s">
        <v>13801</v>
      </c>
      <c r="K1417" t="s">
        <v>13808</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13807</v>
      </c>
      <c r="G1418" s="88">
        <v>1</v>
      </c>
      <c r="H1418" s="88" t="s">
        <v>8278</v>
      </c>
      <c r="I1418">
        <v>1</v>
      </c>
      <c r="J1418" t="s">
        <v>13801</v>
      </c>
      <c r="K1418" t="s">
        <v>13809</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13810</v>
      </c>
      <c r="G1419" s="88">
        <v>1</v>
      </c>
      <c r="H1419" s="88" t="s">
        <v>8278</v>
      </c>
      <c r="I1419">
        <v>1</v>
      </c>
      <c r="J1419" t="s">
        <v>13801</v>
      </c>
      <c r="K1419" t="s">
        <v>13811</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13810</v>
      </c>
      <c r="G1420" s="88">
        <v>1</v>
      </c>
      <c r="H1420" s="88" t="s">
        <v>8278</v>
      </c>
      <c r="I1420">
        <v>1</v>
      </c>
      <c r="J1420" t="s">
        <v>13801</v>
      </c>
      <c r="K1420" t="s">
        <v>13812</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13813</v>
      </c>
      <c r="G1421" s="88">
        <v>2</v>
      </c>
      <c r="H1421" s="88" t="s">
        <v>13770</v>
      </c>
      <c r="I1421">
        <v>3</v>
      </c>
      <c r="J1421" t="s">
        <v>13814</v>
      </c>
      <c r="K1421" t="s">
        <v>13771</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13813</v>
      </c>
      <c r="G1422" s="88">
        <v>2</v>
      </c>
      <c r="H1422" s="88" t="s">
        <v>13770</v>
      </c>
      <c r="I1422">
        <v>3</v>
      </c>
      <c r="J1422" t="s">
        <v>13814</v>
      </c>
      <c r="K1422" t="s">
        <v>13815</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13813</v>
      </c>
      <c r="G1423" s="88">
        <v>2</v>
      </c>
      <c r="H1423" s="88" t="s">
        <v>13770</v>
      </c>
      <c r="I1423">
        <v>3</v>
      </c>
      <c r="J1423" t="s">
        <v>13814</v>
      </c>
      <c r="K1423" t="s">
        <v>13816</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13800</v>
      </c>
      <c r="G1424" s="88">
        <v>1</v>
      </c>
      <c r="H1424" s="88" t="s">
        <v>8278</v>
      </c>
      <c r="I1424">
        <v>1</v>
      </c>
      <c r="J1424" t="s">
        <v>13801</v>
      </c>
      <c r="K1424" t="s">
        <v>13802</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13804</v>
      </c>
      <c r="G1425" s="88">
        <v>2</v>
      </c>
      <c r="H1425" s="88" t="s">
        <v>13770</v>
      </c>
      <c r="I1425">
        <v>1</v>
      </c>
      <c r="J1425" t="s">
        <v>13801</v>
      </c>
      <c r="K1425" t="s">
        <v>13805</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13807</v>
      </c>
      <c r="G1426" s="88">
        <v>1</v>
      </c>
      <c r="H1426" s="88" t="s">
        <v>8278</v>
      </c>
      <c r="I1426">
        <v>1</v>
      </c>
      <c r="J1426" t="s">
        <v>13801</v>
      </c>
      <c r="K1426" t="s">
        <v>13808</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13810</v>
      </c>
      <c r="G1427" s="88">
        <v>1</v>
      </c>
      <c r="H1427" s="88" t="s">
        <v>8278</v>
      </c>
      <c r="I1427">
        <v>1</v>
      </c>
      <c r="J1427" t="s">
        <v>13801</v>
      </c>
      <c r="K1427" t="s">
        <v>13811</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13813</v>
      </c>
      <c r="G1428" s="88">
        <v>2</v>
      </c>
      <c r="H1428" s="88" t="s">
        <v>13770</v>
      </c>
      <c r="I1428">
        <v>3</v>
      </c>
      <c r="J1428" t="s">
        <v>13814</v>
      </c>
      <c r="K1428" t="s">
        <v>13771</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13813</v>
      </c>
      <c r="G1429" s="88">
        <v>2</v>
      </c>
      <c r="H1429" s="88" t="s">
        <v>13770</v>
      </c>
      <c r="I1429">
        <v>3</v>
      </c>
      <c r="J1429" t="s">
        <v>13814</v>
      </c>
      <c r="K1429" t="s">
        <v>13815</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13800</v>
      </c>
      <c r="G1430" s="88">
        <v>1</v>
      </c>
      <c r="H1430" s="88" t="s">
        <v>8278</v>
      </c>
      <c r="I1430">
        <v>1</v>
      </c>
      <c r="J1430" t="s">
        <v>13801</v>
      </c>
      <c r="K1430" t="s">
        <v>13802</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13804</v>
      </c>
      <c r="G1431" s="88">
        <v>2</v>
      </c>
      <c r="H1431" s="88" t="s">
        <v>13770</v>
      </c>
      <c r="I1431">
        <v>1</v>
      </c>
      <c r="J1431" t="s">
        <v>13801</v>
      </c>
      <c r="K1431" t="s">
        <v>13805</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13807</v>
      </c>
      <c r="G1432" s="88">
        <v>1</v>
      </c>
      <c r="H1432" s="88" t="s">
        <v>8278</v>
      </c>
      <c r="I1432">
        <v>1</v>
      </c>
      <c r="J1432" t="s">
        <v>13801</v>
      </c>
      <c r="K1432" t="s">
        <v>13808</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13810</v>
      </c>
      <c r="G1433" s="88">
        <v>1</v>
      </c>
      <c r="H1433" s="88" t="s">
        <v>8278</v>
      </c>
      <c r="I1433">
        <v>1</v>
      </c>
      <c r="J1433" t="s">
        <v>13801</v>
      </c>
      <c r="K1433" t="s">
        <v>13811</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13813</v>
      </c>
      <c r="G1434" s="88">
        <v>2</v>
      </c>
      <c r="H1434" s="88" t="s">
        <v>13770</v>
      </c>
      <c r="I1434">
        <v>3</v>
      </c>
      <c r="J1434" t="s">
        <v>13814</v>
      </c>
      <c r="K1434" t="s">
        <v>13771</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13813</v>
      </c>
      <c r="G1435" s="88">
        <v>2</v>
      </c>
      <c r="H1435" s="88" t="s">
        <v>13770</v>
      </c>
      <c r="I1435">
        <v>3</v>
      </c>
      <c r="J1435" t="s">
        <v>13814</v>
      </c>
      <c r="K1435" t="s">
        <v>13815</v>
      </c>
      <c r="L1435">
        <v>270107</v>
      </c>
      <c r="M1435" t="s">
        <v>13588</v>
      </c>
      <c r="N1435">
        <v>270107005</v>
      </c>
      <c r="O1435" t="s">
        <v>13608</v>
      </c>
      <c r="P1435">
        <v>0</v>
      </c>
      <c r="Q1435">
        <v>470.58947368421099</v>
      </c>
      <c r="R1435">
        <v>0</v>
      </c>
    </row>
    <row r="1436" spans="1:18" x14ac:dyDescent="0.25">
      <c r="A1436">
        <v>10</v>
      </c>
      <c r="B1436">
        <v>10305</v>
      </c>
      <c r="C1436" t="s">
        <v>777</v>
      </c>
      <c r="D1436" t="s">
        <v>13774</v>
      </c>
      <c r="E1436">
        <v>1</v>
      </c>
      <c r="F1436" t="s">
        <v>13800</v>
      </c>
      <c r="G1436" s="88">
        <v>1</v>
      </c>
      <c r="H1436" s="88" t="s">
        <v>8278</v>
      </c>
      <c r="I1436">
        <v>1</v>
      </c>
      <c r="J1436" t="s">
        <v>13801</v>
      </c>
      <c r="K1436" t="s">
        <v>13802</v>
      </c>
      <c r="L1436">
        <v>270107</v>
      </c>
      <c r="M1436" t="s">
        <v>13588</v>
      </c>
      <c r="N1436">
        <v>270107006</v>
      </c>
      <c r="O1436" t="s">
        <v>13613</v>
      </c>
      <c r="P1436">
        <v>0</v>
      </c>
      <c r="Q1436">
        <v>1711.6794776666891</v>
      </c>
      <c r="R1436">
        <v>0</v>
      </c>
    </row>
    <row r="1437" spans="1:18" x14ac:dyDescent="0.25">
      <c r="A1437">
        <v>10</v>
      </c>
      <c r="B1437">
        <v>10305</v>
      </c>
      <c r="C1437" t="s">
        <v>777</v>
      </c>
      <c r="D1437" t="s">
        <v>13774</v>
      </c>
      <c r="E1437">
        <v>2</v>
      </c>
      <c r="F1437" t="s">
        <v>13804</v>
      </c>
      <c r="G1437" s="88">
        <v>2</v>
      </c>
      <c r="H1437" s="88" t="s">
        <v>13770</v>
      </c>
      <c r="I1437">
        <v>1</v>
      </c>
      <c r="J1437" t="s">
        <v>13801</v>
      </c>
      <c r="K1437" t="s">
        <v>13805</v>
      </c>
      <c r="L1437">
        <v>270107</v>
      </c>
      <c r="M1437" t="s">
        <v>13588</v>
      </c>
      <c r="N1437">
        <v>270107006</v>
      </c>
      <c r="O1437" t="s">
        <v>13613</v>
      </c>
      <c r="P1437">
        <v>0</v>
      </c>
      <c r="Q1437">
        <v>1711.6794776666891</v>
      </c>
      <c r="R1437">
        <v>0</v>
      </c>
    </row>
    <row r="1438" spans="1:18" x14ac:dyDescent="0.25">
      <c r="A1438">
        <v>10</v>
      </c>
      <c r="B1438">
        <v>10305</v>
      </c>
      <c r="C1438" t="s">
        <v>777</v>
      </c>
      <c r="D1438" t="s">
        <v>13774</v>
      </c>
      <c r="E1438">
        <v>3</v>
      </c>
      <c r="F1438" t="s">
        <v>13807</v>
      </c>
      <c r="G1438" s="88">
        <v>1</v>
      </c>
      <c r="H1438" s="88" t="s">
        <v>8278</v>
      </c>
      <c r="I1438">
        <v>1</v>
      </c>
      <c r="J1438" t="s">
        <v>13801</v>
      </c>
      <c r="K1438" t="s">
        <v>13808</v>
      </c>
      <c r="L1438">
        <v>270107</v>
      </c>
      <c r="M1438" t="s">
        <v>13588</v>
      </c>
      <c r="N1438">
        <v>270107006</v>
      </c>
      <c r="O1438" t="s">
        <v>13613</v>
      </c>
      <c r="P1438">
        <v>0</v>
      </c>
      <c r="Q1438">
        <v>1711.6794776666891</v>
      </c>
      <c r="R1438">
        <v>0</v>
      </c>
    </row>
    <row r="1439" spans="1:18" x14ac:dyDescent="0.25">
      <c r="A1439">
        <v>10</v>
      </c>
      <c r="B1439">
        <v>10305</v>
      </c>
      <c r="C1439" t="s">
        <v>777</v>
      </c>
      <c r="D1439" t="s">
        <v>13774</v>
      </c>
      <c r="E1439">
        <v>4</v>
      </c>
      <c r="F1439" t="s">
        <v>13810</v>
      </c>
      <c r="G1439" s="88">
        <v>1</v>
      </c>
      <c r="H1439" s="88" t="s">
        <v>8278</v>
      </c>
      <c r="I1439">
        <v>1</v>
      </c>
      <c r="J1439" t="s">
        <v>13801</v>
      </c>
      <c r="K1439" t="s">
        <v>13811</v>
      </c>
      <c r="L1439">
        <v>270107</v>
      </c>
      <c r="M1439" t="s">
        <v>13588</v>
      </c>
      <c r="N1439">
        <v>270107006</v>
      </c>
      <c r="O1439" t="s">
        <v>13613</v>
      </c>
      <c r="P1439">
        <v>0</v>
      </c>
      <c r="Q1439">
        <v>1711.6794776666891</v>
      </c>
      <c r="R1439">
        <v>0</v>
      </c>
    </row>
    <row r="1440" spans="1:18" x14ac:dyDescent="0.25">
      <c r="A1440">
        <v>10</v>
      </c>
      <c r="B1440">
        <v>10305</v>
      </c>
      <c r="C1440" t="s">
        <v>777</v>
      </c>
      <c r="D1440" t="s">
        <v>13774</v>
      </c>
      <c r="E1440">
        <v>7</v>
      </c>
      <c r="F1440" t="s">
        <v>13813</v>
      </c>
      <c r="G1440" s="88">
        <v>2</v>
      </c>
      <c r="H1440" s="88" t="s">
        <v>13770</v>
      </c>
      <c r="I1440">
        <v>3</v>
      </c>
      <c r="J1440" t="s">
        <v>13814</v>
      </c>
      <c r="K1440" t="s">
        <v>13815</v>
      </c>
      <c r="L1440">
        <v>270107</v>
      </c>
      <c r="M1440" t="s">
        <v>13588</v>
      </c>
      <c r="N1440">
        <v>270107005</v>
      </c>
      <c r="O1440" t="s">
        <v>13608</v>
      </c>
      <c r="P1440">
        <v>0</v>
      </c>
      <c r="Q1440">
        <v>1711.6794776666891</v>
      </c>
      <c r="R1440">
        <v>0</v>
      </c>
    </row>
    <row r="1441" spans="1:18" x14ac:dyDescent="0.25">
      <c r="A1441">
        <v>10</v>
      </c>
      <c r="B1441">
        <v>10306</v>
      </c>
      <c r="C1441" t="s">
        <v>777</v>
      </c>
      <c r="D1441" t="s">
        <v>13775</v>
      </c>
      <c r="E1441">
        <v>1</v>
      </c>
      <c r="F1441" t="s">
        <v>13800</v>
      </c>
      <c r="G1441" s="88">
        <v>1</v>
      </c>
      <c r="H1441" s="88" t="s">
        <v>8278</v>
      </c>
      <c r="I1441">
        <v>1</v>
      </c>
      <c r="J1441" t="s">
        <v>13801</v>
      </c>
      <c r="K1441" t="s">
        <v>13802</v>
      </c>
      <c r="L1441">
        <v>270107</v>
      </c>
      <c r="M1441" t="s">
        <v>13588</v>
      </c>
      <c r="N1441">
        <v>270107006</v>
      </c>
      <c r="O1441" t="s">
        <v>13613</v>
      </c>
      <c r="P1441">
        <v>0</v>
      </c>
      <c r="Q1441">
        <v>3009.6332411075491</v>
      </c>
      <c r="R1441">
        <v>0</v>
      </c>
    </row>
    <row r="1442" spans="1:18" x14ac:dyDescent="0.25">
      <c r="A1442">
        <v>10</v>
      </c>
      <c r="B1442">
        <v>10306</v>
      </c>
      <c r="C1442" t="s">
        <v>777</v>
      </c>
      <c r="D1442" t="s">
        <v>13775</v>
      </c>
      <c r="E1442">
        <v>2</v>
      </c>
      <c r="F1442" t="s">
        <v>13804</v>
      </c>
      <c r="G1442" s="88">
        <v>2</v>
      </c>
      <c r="H1442" s="88" t="s">
        <v>13770</v>
      </c>
      <c r="I1442">
        <v>1</v>
      </c>
      <c r="J1442" t="s">
        <v>13801</v>
      </c>
      <c r="K1442" t="s">
        <v>13805</v>
      </c>
      <c r="L1442">
        <v>270107</v>
      </c>
      <c r="M1442" t="s">
        <v>13588</v>
      </c>
      <c r="N1442">
        <v>270107006</v>
      </c>
      <c r="O1442" t="s">
        <v>13613</v>
      </c>
      <c r="P1442">
        <v>0</v>
      </c>
      <c r="Q1442">
        <v>3009.6332411075491</v>
      </c>
      <c r="R1442">
        <v>0</v>
      </c>
    </row>
    <row r="1443" spans="1:18" x14ac:dyDescent="0.25">
      <c r="A1443">
        <v>10</v>
      </c>
      <c r="B1443">
        <v>10306</v>
      </c>
      <c r="C1443" t="s">
        <v>777</v>
      </c>
      <c r="D1443" t="s">
        <v>13775</v>
      </c>
      <c r="E1443">
        <v>3</v>
      </c>
      <c r="F1443" t="s">
        <v>13807</v>
      </c>
      <c r="G1443" s="88">
        <v>1</v>
      </c>
      <c r="H1443" s="88" t="s">
        <v>8278</v>
      </c>
      <c r="I1443">
        <v>1</v>
      </c>
      <c r="J1443" t="s">
        <v>13801</v>
      </c>
      <c r="K1443" t="s">
        <v>13808</v>
      </c>
      <c r="L1443">
        <v>270107</v>
      </c>
      <c r="M1443" t="s">
        <v>13588</v>
      </c>
      <c r="N1443">
        <v>270107006</v>
      </c>
      <c r="O1443" t="s">
        <v>13613</v>
      </c>
      <c r="P1443">
        <v>0</v>
      </c>
      <c r="Q1443">
        <v>3009.6332411075491</v>
      </c>
      <c r="R1443">
        <v>0</v>
      </c>
    </row>
    <row r="1444" spans="1:18" x14ac:dyDescent="0.25">
      <c r="A1444">
        <v>10</v>
      </c>
      <c r="B1444">
        <v>10306</v>
      </c>
      <c r="C1444" t="s">
        <v>777</v>
      </c>
      <c r="D1444" t="s">
        <v>13775</v>
      </c>
      <c r="E1444">
        <v>4</v>
      </c>
      <c r="F1444" t="s">
        <v>13810</v>
      </c>
      <c r="G1444" s="88">
        <v>1</v>
      </c>
      <c r="H1444" s="88" t="s">
        <v>8278</v>
      </c>
      <c r="I1444">
        <v>1</v>
      </c>
      <c r="J1444" t="s">
        <v>13801</v>
      </c>
      <c r="K1444" t="s">
        <v>13811</v>
      </c>
      <c r="L1444">
        <v>270107</v>
      </c>
      <c r="M1444" t="s">
        <v>13588</v>
      </c>
      <c r="N1444">
        <v>270107006</v>
      </c>
      <c r="O1444" t="s">
        <v>13613</v>
      </c>
      <c r="P1444">
        <v>0</v>
      </c>
      <c r="Q1444">
        <v>3009.6332411075491</v>
      </c>
      <c r="R1444">
        <v>0</v>
      </c>
    </row>
    <row r="1445" spans="1:18" x14ac:dyDescent="0.25">
      <c r="A1445">
        <v>10</v>
      </c>
      <c r="B1445">
        <v>10306</v>
      </c>
      <c r="C1445" t="s">
        <v>777</v>
      </c>
      <c r="D1445" t="s">
        <v>13775</v>
      </c>
      <c r="E1445">
        <v>7</v>
      </c>
      <c r="F1445" t="s">
        <v>13813</v>
      </c>
      <c r="G1445" s="88">
        <v>2</v>
      </c>
      <c r="H1445" s="88" t="s">
        <v>13770</v>
      </c>
      <c r="I1445">
        <v>3</v>
      </c>
      <c r="J1445" t="s">
        <v>13814</v>
      </c>
      <c r="K1445" t="s">
        <v>13771</v>
      </c>
      <c r="L1445">
        <v>270107</v>
      </c>
      <c r="M1445" t="s">
        <v>13588</v>
      </c>
      <c r="N1445">
        <v>270107005</v>
      </c>
      <c r="O1445" t="s">
        <v>13608</v>
      </c>
      <c r="P1445">
        <v>0</v>
      </c>
      <c r="Q1445">
        <v>1742.9</v>
      </c>
      <c r="R1445">
        <v>0</v>
      </c>
    </row>
    <row r="1446" spans="1:18" x14ac:dyDescent="0.25">
      <c r="A1446">
        <v>10</v>
      </c>
      <c r="B1446">
        <v>10306</v>
      </c>
      <c r="C1446" t="s">
        <v>777</v>
      </c>
      <c r="D1446" t="s">
        <v>13775</v>
      </c>
      <c r="E1446">
        <v>7</v>
      </c>
      <c r="F1446" t="s">
        <v>13813</v>
      </c>
      <c r="G1446" s="88">
        <v>2</v>
      </c>
      <c r="H1446" s="88" t="s">
        <v>13770</v>
      </c>
      <c r="I1446">
        <v>3</v>
      </c>
      <c r="J1446" t="s">
        <v>13814</v>
      </c>
      <c r="K1446" t="s">
        <v>13815</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13800</v>
      </c>
      <c r="G1447" s="88">
        <v>1</v>
      </c>
      <c r="H1447" s="88" t="s">
        <v>8278</v>
      </c>
      <c r="I1447">
        <v>1</v>
      </c>
      <c r="J1447" t="s">
        <v>13801</v>
      </c>
      <c r="K1447" t="s">
        <v>13802</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13800</v>
      </c>
      <c r="G1448" s="88">
        <v>1</v>
      </c>
      <c r="H1448" s="88" t="s">
        <v>8278</v>
      </c>
      <c r="I1448">
        <v>1</v>
      </c>
      <c r="J1448" t="s">
        <v>13801</v>
      </c>
      <c r="K1448" t="s">
        <v>13803</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13804</v>
      </c>
      <c r="G1449" s="88">
        <v>2</v>
      </c>
      <c r="H1449" s="88" t="s">
        <v>13770</v>
      </c>
      <c r="I1449">
        <v>1</v>
      </c>
      <c r="J1449" t="s">
        <v>13801</v>
      </c>
      <c r="K1449" t="s">
        <v>13805</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13804</v>
      </c>
      <c r="G1450" s="88">
        <v>2</v>
      </c>
      <c r="H1450" s="88" t="s">
        <v>13770</v>
      </c>
      <c r="I1450">
        <v>1</v>
      </c>
      <c r="J1450" t="s">
        <v>13801</v>
      </c>
      <c r="K1450" t="s">
        <v>13806</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13807</v>
      </c>
      <c r="G1451" s="88">
        <v>1</v>
      </c>
      <c r="H1451" s="88" t="s">
        <v>8278</v>
      </c>
      <c r="I1451">
        <v>1</v>
      </c>
      <c r="J1451" t="s">
        <v>13801</v>
      </c>
      <c r="K1451" t="s">
        <v>13808</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13807</v>
      </c>
      <c r="G1452" s="88">
        <v>1</v>
      </c>
      <c r="H1452" s="88" t="s">
        <v>8278</v>
      </c>
      <c r="I1452">
        <v>1</v>
      </c>
      <c r="J1452" t="s">
        <v>13801</v>
      </c>
      <c r="K1452" t="s">
        <v>13809</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13810</v>
      </c>
      <c r="G1453" s="88">
        <v>1</v>
      </c>
      <c r="H1453" s="88" t="s">
        <v>8278</v>
      </c>
      <c r="I1453">
        <v>1</v>
      </c>
      <c r="J1453" t="s">
        <v>13801</v>
      </c>
      <c r="K1453" t="s">
        <v>13811</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13810</v>
      </c>
      <c r="G1454" s="88">
        <v>1</v>
      </c>
      <c r="H1454" s="88" t="s">
        <v>8278</v>
      </c>
      <c r="I1454">
        <v>1</v>
      </c>
      <c r="J1454" t="s">
        <v>13801</v>
      </c>
      <c r="K1454" t="s">
        <v>13812</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13813</v>
      </c>
      <c r="G1455" s="88">
        <v>2</v>
      </c>
      <c r="H1455" s="88" t="s">
        <v>13770</v>
      </c>
      <c r="I1455">
        <v>3</v>
      </c>
      <c r="J1455" t="s">
        <v>13814</v>
      </c>
      <c r="K1455" t="s">
        <v>13771</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13813</v>
      </c>
      <c r="G1456" s="88">
        <v>2</v>
      </c>
      <c r="H1456" s="88" t="s">
        <v>13770</v>
      </c>
      <c r="I1456">
        <v>3</v>
      </c>
      <c r="J1456" t="s">
        <v>13814</v>
      </c>
      <c r="K1456" t="s">
        <v>13815</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13813</v>
      </c>
      <c r="G1457" s="88">
        <v>2</v>
      </c>
      <c r="H1457" s="88" t="s">
        <v>13770</v>
      </c>
      <c r="I1457">
        <v>3</v>
      </c>
      <c r="J1457" t="s">
        <v>13814</v>
      </c>
      <c r="K1457" t="s">
        <v>13816</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13800</v>
      </c>
      <c r="G1458" s="88">
        <v>1</v>
      </c>
      <c r="H1458" s="88" t="s">
        <v>8278</v>
      </c>
      <c r="I1458">
        <v>1</v>
      </c>
      <c r="J1458" t="s">
        <v>13801</v>
      </c>
      <c r="K1458" t="s">
        <v>13802</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13804</v>
      </c>
      <c r="G1459" s="88">
        <v>2</v>
      </c>
      <c r="H1459" s="88" t="s">
        <v>13770</v>
      </c>
      <c r="I1459">
        <v>1</v>
      </c>
      <c r="J1459" t="s">
        <v>13801</v>
      </c>
      <c r="K1459" t="s">
        <v>13805</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13807</v>
      </c>
      <c r="G1460" s="88">
        <v>1</v>
      </c>
      <c r="H1460" s="88" t="s">
        <v>8278</v>
      </c>
      <c r="I1460">
        <v>1</v>
      </c>
      <c r="J1460" t="s">
        <v>13801</v>
      </c>
      <c r="K1460" t="s">
        <v>13808</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13810</v>
      </c>
      <c r="G1461" s="88">
        <v>1</v>
      </c>
      <c r="H1461" s="88" t="s">
        <v>8278</v>
      </c>
      <c r="I1461">
        <v>1</v>
      </c>
      <c r="J1461" t="s">
        <v>13801</v>
      </c>
      <c r="K1461" t="s">
        <v>13811</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13813</v>
      </c>
      <c r="G1462" s="88">
        <v>2</v>
      </c>
      <c r="H1462" s="88" t="s">
        <v>13770</v>
      </c>
      <c r="I1462">
        <v>3</v>
      </c>
      <c r="J1462" t="s">
        <v>13814</v>
      </c>
      <c r="K1462" t="s">
        <v>13771</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13813</v>
      </c>
      <c r="G1463" s="88">
        <v>2</v>
      </c>
      <c r="H1463" s="88" t="s">
        <v>13770</v>
      </c>
      <c r="I1463">
        <v>3</v>
      </c>
      <c r="J1463" t="s">
        <v>13814</v>
      </c>
      <c r="K1463" t="s">
        <v>13815</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13800</v>
      </c>
      <c r="G1464" s="88">
        <v>1</v>
      </c>
      <c r="H1464" s="88" t="s">
        <v>8278</v>
      </c>
      <c r="I1464">
        <v>1</v>
      </c>
      <c r="J1464" t="s">
        <v>13801</v>
      </c>
      <c r="K1464" t="s">
        <v>13802</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13800</v>
      </c>
      <c r="G1465" s="88">
        <v>1</v>
      </c>
      <c r="H1465" s="88" t="s">
        <v>8278</v>
      </c>
      <c r="I1465">
        <v>1</v>
      </c>
      <c r="J1465" t="s">
        <v>13801</v>
      </c>
      <c r="K1465" t="s">
        <v>13803</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13804</v>
      </c>
      <c r="G1466" s="88">
        <v>2</v>
      </c>
      <c r="H1466" s="88" t="s">
        <v>13770</v>
      </c>
      <c r="I1466">
        <v>1</v>
      </c>
      <c r="J1466" t="s">
        <v>13801</v>
      </c>
      <c r="K1466" t="s">
        <v>13805</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13804</v>
      </c>
      <c r="G1467" s="88">
        <v>2</v>
      </c>
      <c r="H1467" s="88" t="s">
        <v>13770</v>
      </c>
      <c r="I1467">
        <v>1</v>
      </c>
      <c r="J1467" t="s">
        <v>13801</v>
      </c>
      <c r="K1467" t="s">
        <v>13806</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13807</v>
      </c>
      <c r="G1468" s="88">
        <v>1</v>
      </c>
      <c r="H1468" s="88" t="s">
        <v>8278</v>
      </c>
      <c r="I1468">
        <v>1</v>
      </c>
      <c r="J1468" t="s">
        <v>13801</v>
      </c>
      <c r="K1468" t="s">
        <v>13808</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13807</v>
      </c>
      <c r="G1469" s="88">
        <v>1</v>
      </c>
      <c r="H1469" s="88" t="s">
        <v>8278</v>
      </c>
      <c r="I1469">
        <v>1</v>
      </c>
      <c r="J1469" t="s">
        <v>13801</v>
      </c>
      <c r="K1469" t="s">
        <v>13809</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13810</v>
      </c>
      <c r="G1470" s="88">
        <v>1</v>
      </c>
      <c r="H1470" s="88" t="s">
        <v>8278</v>
      </c>
      <c r="I1470">
        <v>1</v>
      </c>
      <c r="J1470" t="s">
        <v>13801</v>
      </c>
      <c r="K1470" t="s">
        <v>13811</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13810</v>
      </c>
      <c r="G1471" s="88">
        <v>1</v>
      </c>
      <c r="H1471" s="88" t="s">
        <v>8278</v>
      </c>
      <c r="I1471">
        <v>1</v>
      </c>
      <c r="J1471" t="s">
        <v>13801</v>
      </c>
      <c r="K1471" t="s">
        <v>13812</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13813</v>
      </c>
      <c r="G1472" s="88">
        <v>2</v>
      </c>
      <c r="H1472" s="88" t="s">
        <v>13770</v>
      </c>
      <c r="I1472">
        <v>3</v>
      </c>
      <c r="J1472" t="s">
        <v>13814</v>
      </c>
      <c r="K1472" t="s">
        <v>13771</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13813</v>
      </c>
      <c r="G1473" s="88">
        <v>2</v>
      </c>
      <c r="H1473" s="88" t="s">
        <v>13770</v>
      </c>
      <c r="I1473">
        <v>3</v>
      </c>
      <c r="J1473" t="s">
        <v>13814</v>
      </c>
      <c r="K1473" t="s">
        <v>13815</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13813</v>
      </c>
      <c r="G1474" s="88">
        <v>2</v>
      </c>
      <c r="H1474" s="88" t="s">
        <v>13770</v>
      </c>
      <c r="I1474">
        <v>3</v>
      </c>
      <c r="J1474" t="s">
        <v>13814</v>
      </c>
      <c r="K1474" t="s">
        <v>13816</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13800</v>
      </c>
      <c r="G1475" s="88">
        <v>1</v>
      </c>
      <c r="H1475" s="88" t="s">
        <v>8278</v>
      </c>
      <c r="I1475">
        <v>1</v>
      </c>
      <c r="J1475" t="s">
        <v>13801</v>
      </c>
      <c r="K1475" t="s">
        <v>13802</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13800</v>
      </c>
      <c r="G1476" s="88">
        <v>1</v>
      </c>
      <c r="H1476" s="88" t="s">
        <v>8278</v>
      </c>
      <c r="I1476">
        <v>1</v>
      </c>
      <c r="J1476" t="s">
        <v>13801</v>
      </c>
      <c r="K1476" t="s">
        <v>13803</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13804</v>
      </c>
      <c r="G1477" s="88">
        <v>2</v>
      </c>
      <c r="H1477" s="88" t="s">
        <v>13770</v>
      </c>
      <c r="I1477">
        <v>1</v>
      </c>
      <c r="J1477" t="s">
        <v>13801</v>
      </c>
      <c r="K1477" t="s">
        <v>13805</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13804</v>
      </c>
      <c r="G1478" s="88">
        <v>2</v>
      </c>
      <c r="H1478" s="88" t="s">
        <v>13770</v>
      </c>
      <c r="I1478">
        <v>1</v>
      </c>
      <c r="J1478" t="s">
        <v>13801</v>
      </c>
      <c r="K1478" t="s">
        <v>13806</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13807</v>
      </c>
      <c r="G1479" s="88">
        <v>1</v>
      </c>
      <c r="H1479" s="88" t="s">
        <v>8278</v>
      </c>
      <c r="I1479">
        <v>1</v>
      </c>
      <c r="J1479" t="s">
        <v>13801</v>
      </c>
      <c r="K1479" t="s">
        <v>13808</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13807</v>
      </c>
      <c r="G1480" s="88">
        <v>1</v>
      </c>
      <c r="H1480" s="88" t="s">
        <v>8278</v>
      </c>
      <c r="I1480">
        <v>1</v>
      </c>
      <c r="J1480" t="s">
        <v>13801</v>
      </c>
      <c r="K1480" t="s">
        <v>13809</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13810</v>
      </c>
      <c r="G1481" s="88">
        <v>1</v>
      </c>
      <c r="H1481" s="88" t="s">
        <v>8278</v>
      </c>
      <c r="I1481">
        <v>1</v>
      </c>
      <c r="J1481" t="s">
        <v>13801</v>
      </c>
      <c r="K1481" t="s">
        <v>13811</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13810</v>
      </c>
      <c r="G1482" s="88">
        <v>1</v>
      </c>
      <c r="H1482" s="88" t="s">
        <v>8278</v>
      </c>
      <c r="I1482">
        <v>1</v>
      </c>
      <c r="J1482" t="s">
        <v>13801</v>
      </c>
      <c r="K1482" t="s">
        <v>13812</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13813</v>
      </c>
      <c r="G1483" s="88">
        <v>2</v>
      </c>
      <c r="H1483" s="88" t="s">
        <v>13770</v>
      </c>
      <c r="I1483">
        <v>3</v>
      </c>
      <c r="J1483" t="s">
        <v>13814</v>
      </c>
      <c r="K1483" t="s">
        <v>13771</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13813</v>
      </c>
      <c r="G1484" s="88">
        <v>2</v>
      </c>
      <c r="H1484" s="88" t="s">
        <v>13770</v>
      </c>
      <c r="I1484">
        <v>3</v>
      </c>
      <c r="J1484" t="s">
        <v>13814</v>
      </c>
      <c r="K1484" t="s">
        <v>13815</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13813</v>
      </c>
      <c r="G1485" s="88">
        <v>2</v>
      </c>
      <c r="H1485" s="88" t="s">
        <v>13770</v>
      </c>
      <c r="I1485">
        <v>3</v>
      </c>
      <c r="J1485" t="s">
        <v>13814</v>
      </c>
      <c r="K1485" t="s">
        <v>13816</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13800</v>
      </c>
      <c r="G1486" s="88">
        <v>1</v>
      </c>
      <c r="H1486" s="88" t="s">
        <v>8278</v>
      </c>
      <c r="I1486">
        <v>1</v>
      </c>
      <c r="J1486" t="s">
        <v>13801</v>
      </c>
      <c r="K1486" t="s">
        <v>13802</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13800</v>
      </c>
      <c r="G1487" s="88">
        <v>1</v>
      </c>
      <c r="H1487" s="88" t="s">
        <v>8278</v>
      </c>
      <c r="I1487">
        <v>1</v>
      </c>
      <c r="J1487" t="s">
        <v>13801</v>
      </c>
      <c r="K1487" t="s">
        <v>13803</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13804</v>
      </c>
      <c r="G1488" s="88">
        <v>2</v>
      </c>
      <c r="H1488" s="88" t="s">
        <v>13770</v>
      </c>
      <c r="I1488">
        <v>1</v>
      </c>
      <c r="J1488" t="s">
        <v>13801</v>
      </c>
      <c r="K1488" t="s">
        <v>13805</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13804</v>
      </c>
      <c r="G1489" s="88">
        <v>2</v>
      </c>
      <c r="H1489" s="88" t="s">
        <v>13770</v>
      </c>
      <c r="I1489">
        <v>1</v>
      </c>
      <c r="J1489" t="s">
        <v>13801</v>
      </c>
      <c r="K1489" t="s">
        <v>13806</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13807</v>
      </c>
      <c r="G1490" s="88">
        <v>1</v>
      </c>
      <c r="H1490" s="88" t="s">
        <v>8278</v>
      </c>
      <c r="I1490">
        <v>1</v>
      </c>
      <c r="J1490" t="s">
        <v>13801</v>
      </c>
      <c r="K1490" t="s">
        <v>13808</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13807</v>
      </c>
      <c r="G1491" s="88">
        <v>1</v>
      </c>
      <c r="H1491" s="88" t="s">
        <v>8278</v>
      </c>
      <c r="I1491">
        <v>1</v>
      </c>
      <c r="J1491" t="s">
        <v>13801</v>
      </c>
      <c r="K1491" t="s">
        <v>13809</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13810</v>
      </c>
      <c r="G1492" s="88">
        <v>1</v>
      </c>
      <c r="H1492" s="88" t="s">
        <v>8278</v>
      </c>
      <c r="I1492">
        <v>1</v>
      </c>
      <c r="J1492" t="s">
        <v>13801</v>
      </c>
      <c r="K1492" t="s">
        <v>13811</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13810</v>
      </c>
      <c r="G1493" s="88">
        <v>1</v>
      </c>
      <c r="H1493" s="88" t="s">
        <v>8278</v>
      </c>
      <c r="I1493">
        <v>1</v>
      </c>
      <c r="J1493" t="s">
        <v>13801</v>
      </c>
      <c r="K1493" t="s">
        <v>13812</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13813</v>
      </c>
      <c r="G1494" s="88">
        <v>2</v>
      </c>
      <c r="H1494" s="88" t="s">
        <v>13770</v>
      </c>
      <c r="I1494">
        <v>3</v>
      </c>
      <c r="J1494" t="s">
        <v>13814</v>
      </c>
      <c r="K1494" t="s">
        <v>13771</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13813</v>
      </c>
      <c r="G1495" s="88">
        <v>2</v>
      </c>
      <c r="H1495" s="88" t="s">
        <v>13770</v>
      </c>
      <c r="I1495">
        <v>3</v>
      </c>
      <c r="J1495" t="s">
        <v>13814</v>
      </c>
      <c r="K1495" t="s">
        <v>13815</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13813</v>
      </c>
      <c r="G1496" s="88">
        <v>2</v>
      </c>
      <c r="H1496" s="88" t="s">
        <v>13770</v>
      </c>
      <c r="I1496">
        <v>3</v>
      </c>
      <c r="J1496" t="s">
        <v>13814</v>
      </c>
      <c r="K1496" t="s">
        <v>13816</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13800</v>
      </c>
      <c r="G1497" s="88">
        <v>1</v>
      </c>
      <c r="H1497" s="88" t="s">
        <v>8278</v>
      </c>
      <c r="I1497">
        <v>1</v>
      </c>
      <c r="J1497" t="s">
        <v>13801</v>
      </c>
      <c r="K1497" t="s">
        <v>13802</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13804</v>
      </c>
      <c r="G1498" s="88">
        <v>2</v>
      </c>
      <c r="H1498" s="88" t="s">
        <v>13770</v>
      </c>
      <c r="I1498">
        <v>1</v>
      </c>
      <c r="J1498" t="s">
        <v>13801</v>
      </c>
      <c r="K1498" t="s">
        <v>13805</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13807</v>
      </c>
      <c r="G1499" s="88">
        <v>1</v>
      </c>
      <c r="H1499" s="88" t="s">
        <v>8278</v>
      </c>
      <c r="I1499">
        <v>1</v>
      </c>
      <c r="J1499" t="s">
        <v>13801</v>
      </c>
      <c r="K1499" t="s">
        <v>13808</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13810</v>
      </c>
      <c r="G1500" s="88">
        <v>1</v>
      </c>
      <c r="H1500" s="88" t="s">
        <v>8278</v>
      </c>
      <c r="I1500">
        <v>1</v>
      </c>
      <c r="J1500" t="s">
        <v>13801</v>
      </c>
      <c r="K1500" t="s">
        <v>13811</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13813</v>
      </c>
      <c r="G1501" s="88">
        <v>2</v>
      </c>
      <c r="H1501" s="88" t="s">
        <v>13770</v>
      </c>
      <c r="I1501">
        <v>3</v>
      </c>
      <c r="J1501" t="s">
        <v>13814</v>
      </c>
      <c r="K1501" t="s">
        <v>13771</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13813</v>
      </c>
      <c r="G1502" s="88">
        <v>2</v>
      </c>
      <c r="H1502" s="88" t="s">
        <v>13770</v>
      </c>
      <c r="I1502">
        <v>3</v>
      </c>
      <c r="J1502" t="s">
        <v>13814</v>
      </c>
      <c r="K1502" t="s">
        <v>13815</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13813</v>
      </c>
      <c r="G1503" s="88">
        <v>2</v>
      </c>
      <c r="H1503" s="88" t="s">
        <v>13770</v>
      </c>
      <c r="I1503">
        <v>3</v>
      </c>
      <c r="J1503" t="s">
        <v>13814</v>
      </c>
      <c r="K1503" t="s">
        <v>13816</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13800</v>
      </c>
      <c r="G1504" s="88">
        <v>1</v>
      </c>
      <c r="H1504" s="88" t="s">
        <v>8278</v>
      </c>
      <c r="I1504">
        <v>1</v>
      </c>
      <c r="J1504" t="s">
        <v>13801</v>
      </c>
      <c r="K1504" t="s">
        <v>13802</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13800</v>
      </c>
      <c r="G1505" s="88">
        <v>1</v>
      </c>
      <c r="H1505" s="88" t="s">
        <v>8278</v>
      </c>
      <c r="I1505">
        <v>1</v>
      </c>
      <c r="J1505" t="s">
        <v>13801</v>
      </c>
      <c r="K1505" t="s">
        <v>13803</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13804</v>
      </c>
      <c r="G1506" s="88">
        <v>2</v>
      </c>
      <c r="H1506" s="88" t="s">
        <v>13770</v>
      </c>
      <c r="I1506">
        <v>1</v>
      </c>
      <c r="J1506" t="s">
        <v>13801</v>
      </c>
      <c r="K1506" t="s">
        <v>13805</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13804</v>
      </c>
      <c r="G1507" s="88">
        <v>2</v>
      </c>
      <c r="H1507" s="88" t="s">
        <v>13770</v>
      </c>
      <c r="I1507">
        <v>1</v>
      </c>
      <c r="J1507" t="s">
        <v>13801</v>
      </c>
      <c r="K1507" t="s">
        <v>13806</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13807</v>
      </c>
      <c r="G1508" s="88">
        <v>1</v>
      </c>
      <c r="H1508" s="88" t="s">
        <v>8278</v>
      </c>
      <c r="I1508">
        <v>1</v>
      </c>
      <c r="J1508" t="s">
        <v>13801</v>
      </c>
      <c r="K1508" t="s">
        <v>13808</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13810</v>
      </c>
      <c r="G1509" s="88">
        <v>1</v>
      </c>
      <c r="H1509" s="88" t="s">
        <v>8278</v>
      </c>
      <c r="I1509">
        <v>1</v>
      </c>
      <c r="J1509" t="s">
        <v>13801</v>
      </c>
      <c r="K1509" t="s">
        <v>13811</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13810</v>
      </c>
      <c r="G1510" s="88">
        <v>1</v>
      </c>
      <c r="H1510" s="88" t="s">
        <v>8278</v>
      </c>
      <c r="I1510">
        <v>1</v>
      </c>
      <c r="J1510" t="s">
        <v>13801</v>
      </c>
      <c r="K1510" t="s">
        <v>13812</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13813</v>
      </c>
      <c r="G1511" s="88">
        <v>2</v>
      </c>
      <c r="H1511" s="88" t="s">
        <v>13770</v>
      </c>
      <c r="I1511">
        <v>3</v>
      </c>
      <c r="J1511" t="s">
        <v>13814</v>
      </c>
      <c r="K1511" t="s">
        <v>13771</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13813</v>
      </c>
      <c r="G1512" s="88">
        <v>2</v>
      </c>
      <c r="H1512" s="88" t="s">
        <v>13770</v>
      </c>
      <c r="I1512">
        <v>3</v>
      </c>
      <c r="J1512" t="s">
        <v>13814</v>
      </c>
      <c r="K1512" t="s">
        <v>13815</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13800</v>
      </c>
      <c r="G1513" s="88">
        <v>1</v>
      </c>
      <c r="H1513" s="88" t="s">
        <v>8278</v>
      </c>
      <c r="I1513">
        <v>1</v>
      </c>
      <c r="J1513" t="s">
        <v>13801</v>
      </c>
      <c r="K1513" t="s">
        <v>13802</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13804</v>
      </c>
      <c r="G1514" s="88">
        <v>2</v>
      </c>
      <c r="H1514" s="88" t="s">
        <v>13770</v>
      </c>
      <c r="I1514">
        <v>1</v>
      </c>
      <c r="J1514" t="s">
        <v>13801</v>
      </c>
      <c r="K1514" t="s">
        <v>13805</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13804</v>
      </c>
      <c r="G1515" s="88">
        <v>2</v>
      </c>
      <c r="H1515" s="88" t="s">
        <v>13770</v>
      </c>
      <c r="I1515">
        <v>1</v>
      </c>
      <c r="J1515" t="s">
        <v>13801</v>
      </c>
      <c r="K1515" t="s">
        <v>13806</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13807</v>
      </c>
      <c r="G1516" s="88">
        <v>1</v>
      </c>
      <c r="H1516" s="88" t="s">
        <v>8278</v>
      </c>
      <c r="I1516">
        <v>1</v>
      </c>
      <c r="J1516" t="s">
        <v>13801</v>
      </c>
      <c r="K1516" t="s">
        <v>13808</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13810</v>
      </c>
      <c r="G1517" s="88">
        <v>1</v>
      </c>
      <c r="H1517" s="88" t="s">
        <v>8278</v>
      </c>
      <c r="I1517">
        <v>1</v>
      </c>
      <c r="J1517" t="s">
        <v>13801</v>
      </c>
      <c r="K1517" t="s">
        <v>13811</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13813</v>
      </c>
      <c r="G1518" s="88">
        <v>2</v>
      </c>
      <c r="H1518" s="88" t="s">
        <v>13770</v>
      </c>
      <c r="I1518">
        <v>3</v>
      </c>
      <c r="J1518" t="s">
        <v>13814</v>
      </c>
      <c r="K1518" t="s">
        <v>13771</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13813</v>
      </c>
      <c r="G1519" s="88">
        <v>2</v>
      </c>
      <c r="H1519" s="88" t="s">
        <v>13770</v>
      </c>
      <c r="I1519">
        <v>3</v>
      </c>
      <c r="J1519" t="s">
        <v>13814</v>
      </c>
      <c r="K1519" t="s">
        <v>13815</v>
      </c>
      <c r="L1519">
        <v>270107</v>
      </c>
      <c r="M1519" t="s">
        <v>13588</v>
      </c>
      <c r="N1519">
        <v>270107005</v>
      </c>
      <c r="O1519" t="s">
        <v>13608</v>
      </c>
      <c r="P1519">
        <v>0</v>
      </c>
      <c r="Q1519">
        <v>620.49704678093099</v>
      </c>
      <c r="R1519">
        <v>0</v>
      </c>
    </row>
    <row r="1520" spans="1:18" x14ac:dyDescent="0.25">
      <c r="A1520">
        <v>12</v>
      </c>
      <c r="B1520">
        <v>12101</v>
      </c>
      <c r="C1520" t="s">
        <v>13776</v>
      </c>
      <c r="D1520" t="s">
        <v>1793</v>
      </c>
      <c r="E1520">
        <v>1</v>
      </c>
      <c r="F1520" t="s">
        <v>13800</v>
      </c>
      <c r="G1520" s="88">
        <v>1</v>
      </c>
      <c r="H1520" s="88" t="s">
        <v>8278</v>
      </c>
      <c r="I1520">
        <v>1</v>
      </c>
      <c r="J1520" t="s">
        <v>13801</v>
      </c>
      <c r="K1520" t="s">
        <v>13802</v>
      </c>
      <c r="L1520">
        <v>270107</v>
      </c>
      <c r="M1520" t="s">
        <v>13588</v>
      </c>
      <c r="N1520">
        <v>270107006</v>
      </c>
      <c r="O1520" t="s">
        <v>13613</v>
      </c>
      <c r="P1520">
        <v>37698</v>
      </c>
      <c r="Q1520">
        <v>44573.212329449329</v>
      </c>
      <c r="R1520">
        <v>41535.276805572845</v>
      </c>
    </row>
    <row r="1521" spans="1:18" x14ac:dyDescent="0.25">
      <c r="A1521">
        <v>12</v>
      </c>
      <c r="B1521">
        <v>12101</v>
      </c>
      <c r="C1521" t="s">
        <v>13776</v>
      </c>
      <c r="D1521" t="s">
        <v>1793</v>
      </c>
      <c r="E1521">
        <v>1</v>
      </c>
      <c r="F1521" t="s">
        <v>13800</v>
      </c>
      <c r="G1521" s="88">
        <v>1</v>
      </c>
      <c r="H1521" s="88" t="s">
        <v>8278</v>
      </c>
      <c r="I1521">
        <v>1</v>
      </c>
      <c r="J1521" t="s">
        <v>13801</v>
      </c>
      <c r="K1521" t="s">
        <v>13803</v>
      </c>
      <c r="L1521">
        <v>270107</v>
      </c>
      <c r="M1521" t="s">
        <v>13588</v>
      </c>
      <c r="N1521">
        <v>270107006</v>
      </c>
      <c r="O1521" t="s">
        <v>13613</v>
      </c>
      <c r="P1521">
        <v>1415</v>
      </c>
      <c r="Q1521">
        <v>1021.740259740258</v>
      </c>
      <c r="R1521">
        <v>906.58809523809509</v>
      </c>
    </row>
    <row r="1522" spans="1:18" x14ac:dyDescent="0.25">
      <c r="A1522">
        <v>12</v>
      </c>
      <c r="B1522">
        <v>12101</v>
      </c>
      <c r="C1522" t="s">
        <v>13776</v>
      </c>
      <c r="D1522" t="s">
        <v>1793</v>
      </c>
      <c r="E1522">
        <v>1</v>
      </c>
      <c r="F1522" t="s">
        <v>13800</v>
      </c>
      <c r="G1522" s="88">
        <v>1</v>
      </c>
      <c r="H1522" s="88" t="s">
        <v>8278</v>
      </c>
      <c r="I1522">
        <v>1</v>
      </c>
      <c r="J1522" t="s">
        <v>13801</v>
      </c>
      <c r="K1522" t="s">
        <v>13771</v>
      </c>
      <c r="L1522">
        <v>270107</v>
      </c>
      <c r="M1522" t="s">
        <v>13588</v>
      </c>
      <c r="N1522">
        <v>270107006</v>
      </c>
      <c r="O1522" t="s">
        <v>13613</v>
      </c>
      <c r="P1522">
        <v>69</v>
      </c>
      <c r="Q1522">
        <v>0</v>
      </c>
      <c r="R1522">
        <v>0</v>
      </c>
    </row>
    <row r="1523" spans="1:18" x14ac:dyDescent="0.25">
      <c r="A1523">
        <v>12</v>
      </c>
      <c r="B1523">
        <v>12101</v>
      </c>
      <c r="C1523" t="s">
        <v>13776</v>
      </c>
      <c r="D1523" t="s">
        <v>1793</v>
      </c>
      <c r="E1523">
        <v>2</v>
      </c>
      <c r="F1523" t="s">
        <v>13804</v>
      </c>
      <c r="G1523" s="88">
        <v>2</v>
      </c>
      <c r="H1523" s="88" t="s">
        <v>13770</v>
      </c>
      <c r="I1523">
        <v>1</v>
      </c>
      <c r="J1523" t="s">
        <v>13801</v>
      </c>
      <c r="K1523" t="s">
        <v>13771</v>
      </c>
      <c r="L1523">
        <v>270107</v>
      </c>
      <c r="M1523" t="s">
        <v>13588</v>
      </c>
      <c r="N1523">
        <v>270107006</v>
      </c>
      <c r="O1523" t="s">
        <v>13613</v>
      </c>
      <c r="P1523">
        <v>0</v>
      </c>
      <c r="Q1523">
        <v>0</v>
      </c>
      <c r="R1523">
        <v>143.41666666666671</v>
      </c>
    </row>
    <row r="1524" spans="1:18" x14ac:dyDescent="0.25">
      <c r="A1524">
        <v>12</v>
      </c>
      <c r="B1524">
        <v>12101</v>
      </c>
      <c r="C1524" t="s">
        <v>13776</v>
      </c>
      <c r="D1524" t="s">
        <v>1793</v>
      </c>
      <c r="E1524">
        <v>2</v>
      </c>
      <c r="F1524" t="s">
        <v>13804</v>
      </c>
      <c r="G1524" s="88">
        <v>2</v>
      </c>
      <c r="H1524" s="88" t="s">
        <v>13770</v>
      </c>
      <c r="I1524">
        <v>1</v>
      </c>
      <c r="J1524" t="s">
        <v>13801</v>
      </c>
      <c r="K1524" t="s">
        <v>13805</v>
      </c>
      <c r="L1524">
        <v>270107</v>
      </c>
      <c r="M1524" t="s">
        <v>13588</v>
      </c>
      <c r="N1524">
        <v>270107006</v>
      </c>
      <c r="O1524" t="s">
        <v>13613</v>
      </c>
      <c r="P1524">
        <v>34795</v>
      </c>
      <c r="Q1524">
        <v>42680.371387241808</v>
      </c>
      <c r="R1524">
        <v>37583.066953049798</v>
      </c>
    </row>
    <row r="1525" spans="1:18" x14ac:dyDescent="0.25">
      <c r="A1525">
        <v>12</v>
      </c>
      <c r="B1525">
        <v>12101</v>
      </c>
      <c r="C1525" t="s">
        <v>13776</v>
      </c>
      <c r="D1525" t="s">
        <v>1793</v>
      </c>
      <c r="E1525">
        <v>2</v>
      </c>
      <c r="F1525" t="s">
        <v>13804</v>
      </c>
      <c r="G1525" s="88">
        <v>2</v>
      </c>
      <c r="H1525" s="88" t="s">
        <v>13770</v>
      </c>
      <c r="I1525">
        <v>1</v>
      </c>
      <c r="J1525" t="s">
        <v>13801</v>
      </c>
      <c r="K1525" t="s">
        <v>13806</v>
      </c>
      <c r="L1525">
        <v>270107</v>
      </c>
      <c r="M1525" t="s">
        <v>13588</v>
      </c>
      <c r="N1525">
        <v>270107006</v>
      </c>
      <c r="O1525" t="s">
        <v>13613</v>
      </c>
      <c r="P1525">
        <v>4387</v>
      </c>
      <c r="Q1525">
        <v>2914.5812019477821</v>
      </c>
      <c r="R1525">
        <v>4715.3812810945274</v>
      </c>
    </row>
    <row r="1526" spans="1:18" x14ac:dyDescent="0.25">
      <c r="A1526">
        <v>12</v>
      </c>
      <c r="B1526">
        <v>12101</v>
      </c>
      <c r="C1526" t="s">
        <v>13776</v>
      </c>
      <c r="D1526" t="s">
        <v>1793</v>
      </c>
      <c r="E1526">
        <v>3</v>
      </c>
      <c r="F1526" t="s">
        <v>13807</v>
      </c>
      <c r="G1526" s="88">
        <v>1</v>
      </c>
      <c r="H1526" s="88" t="s">
        <v>8278</v>
      </c>
      <c r="I1526">
        <v>1</v>
      </c>
      <c r="J1526" t="s">
        <v>13801</v>
      </c>
      <c r="K1526" t="s">
        <v>13808</v>
      </c>
      <c r="L1526">
        <v>270107</v>
      </c>
      <c r="M1526" t="s">
        <v>13588</v>
      </c>
      <c r="N1526">
        <v>270107006</v>
      </c>
      <c r="O1526" t="s">
        <v>13613</v>
      </c>
      <c r="P1526">
        <v>38348</v>
      </c>
      <c r="Q1526">
        <v>44817.939602176601</v>
      </c>
      <c r="R1526">
        <v>42239.131567477598</v>
      </c>
    </row>
    <row r="1527" spans="1:18" x14ac:dyDescent="0.25">
      <c r="A1527">
        <v>12</v>
      </c>
      <c r="B1527">
        <v>12101</v>
      </c>
      <c r="C1527" t="s">
        <v>13776</v>
      </c>
      <c r="D1527" t="s">
        <v>1793</v>
      </c>
      <c r="E1527">
        <v>3</v>
      </c>
      <c r="F1527" t="s">
        <v>13807</v>
      </c>
      <c r="G1527" s="88">
        <v>1</v>
      </c>
      <c r="H1527" s="88" t="s">
        <v>8278</v>
      </c>
      <c r="I1527">
        <v>1</v>
      </c>
      <c r="J1527" t="s">
        <v>13801</v>
      </c>
      <c r="K1527" t="s">
        <v>13809</v>
      </c>
      <c r="L1527">
        <v>270107</v>
      </c>
      <c r="M1527" t="s">
        <v>13588</v>
      </c>
      <c r="N1527">
        <v>270107006</v>
      </c>
      <c r="O1527" t="s">
        <v>13613</v>
      </c>
      <c r="P1527">
        <v>765</v>
      </c>
      <c r="Q1527">
        <v>777.01298701298606</v>
      </c>
      <c r="R1527">
        <v>202.73333333333329</v>
      </c>
    </row>
    <row r="1528" spans="1:18" x14ac:dyDescent="0.25">
      <c r="A1528">
        <v>12</v>
      </c>
      <c r="B1528">
        <v>12101</v>
      </c>
      <c r="C1528" t="s">
        <v>13776</v>
      </c>
      <c r="D1528" t="s">
        <v>1793</v>
      </c>
      <c r="E1528">
        <v>3</v>
      </c>
      <c r="F1528" t="s">
        <v>13807</v>
      </c>
      <c r="G1528" s="88">
        <v>1</v>
      </c>
      <c r="H1528" s="88" t="s">
        <v>8278</v>
      </c>
      <c r="I1528">
        <v>1</v>
      </c>
      <c r="J1528" t="s">
        <v>13801</v>
      </c>
      <c r="K1528" t="s">
        <v>13771</v>
      </c>
      <c r="L1528">
        <v>270107</v>
      </c>
      <c r="M1528" t="s">
        <v>13588</v>
      </c>
      <c r="N1528">
        <v>270107006</v>
      </c>
      <c r="O1528" t="s">
        <v>13613</v>
      </c>
      <c r="P1528">
        <v>69</v>
      </c>
      <c r="Q1528">
        <v>0</v>
      </c>
      <c r="R1528">
        <v>0</v>
      </c>
    </row>
    <row r="1529" spans="1:18" x14ac:dyDescent="0.25">
      <c r="A1529">
        <v>12</v>
      </c>
      <c r="B1529">
        <v>12101</v>
      </c>
      <c r="C1529" t="s">
        <v>13776</v>
      </c>
      <c r="D1529" t="s">
        <v>1793</v>
      </c>
      <c r="E1529">
        <v>4</v>
      </c>
      <c r="F1529" t="s">
        <v>13810</v>
      </c>
      <c r="G1529" s="88">
        <v>1</v>
      </c>
      <c r="H1529" s="88" t="s">
        <v>8278</v>
      </c>
      <c r="I1529">
        <v>1</v>
      </c>
      <c r="J1529" t="s">
        <v>13801</v>
      </c>
      <c r="K1529" t="s">
        <v>13811</v>
      </c>
      <c r="L1529">
        <v>270107</v>
      </c>
      <c r="M1529" t="s">
        <v>13588</v>
      </c>
      <c r="N1529">
        <v>270107006</v>
      </c>
      <c r="O1529" t="s">
        <v>13613</v>
      </c>
      <c r="P1529">
        <v>37786</v>
      </c>
      <c r="Q1529">
        <v>45105.498043735039</v>
      </c>
      <c r="R1529">
        <v>41535.276805572845</v>
      </c>
    </row>
    <row r="1530" spans="1:18" x14ac:dyDescent="0.25">
      <c r="A1530">
        <v>12</v>
      </c>
      <c r="B1530">
        <v>12101</v>
      </c>
      <c r="C1530" t="s">
        <v>13776</v>
      </c>
      <c r="D1530" t="s">
        <v>1793</v>
      </c>
      <c r="E1530">
        <v>4</v>
      </c>
      <c r="F1530" t="s">
        <v>13810</v>
      </c>
      <c r="G1530" s="88">
        <v>1</v>
      </c>
      <c r="H1530" s="88" t="s">
        <v>8278</v>
      </c>
      <c r="I1530">
        <v>1</v>
      </c>
      <c r="J1530" t="s">
        <v>13801</v>
      </c>
      <c r="K1530" t="s">
        <v>13812</v>
      </c>
      <c r="L1530">
        <v>270107</v>
      </c>
      <c r="M1530" t="s">
        <v>13588</v>
      </c>
      <c r="N1530">
        <v>270107006</v>
      </c>
      <c r="O1530" t="s">
        <v>13613</v>
      </c>
      <c r="P1530">
        <v>1327</v>
      </c>
      <c r="Q1530">
        <v>489.45454545454402</v>
      </c>
      <c r="R1530">
        <v>906.58809523809509</v>
      </c>
    </row>
    <row r="1531" spans="1:18" x14ac:dyDescent="0.25">
      <c r="A1531">
        <v>12</v>
      </c>
      <c r="B1531">
        <v>12101</v>
      </c>
      <c r="C1531" t="s">
        <v>13776</v>
      </c>
      <c r="D1531" t="s">
        <v>1793</v>
      </c>
      <c r="E1531">
        <v>4</v>
      </c>
      <c r="F1531" t="s">
        <v>13810</v>
      </c>
      <c r="G1531" s="88">
        <v>1</v>
      </c>
      <c r="H1531" s="88" t="s">
        <v>8278</v>
      </c>
      <c r="I1531">
        <v>1</v>
      </c>
      <c r="J1531" t="s">
        <v>13801</v>
      </c>
      <c r="K1531" t="s">
        <v>13771</v>
      </c>
      <c r="L1531">
        <v>270107</v>
      </c>
      <c r="M1531" t="s">
        <v>13588</v>
      </c>
      <c r="N1531">
        <v>270107006</v>
      </c>
      <c r="O1531" t="s">
        <v>13613</v>
      </c>
      <c r="P1531">
        <v>69</v>
      </c>
      <c r="Q1531">
        <v>0</v>
      </c>
      <c r="R1531">
        <v>0</v>
      </c>
    </row>
    <row r="1532" spans="1:18" x14ac:dyDescent="0.25">
      <c r="A1532">
        <v>12</v>
      </c>
      <c r="B1532">
        <v>12101</v>
      </c>
      <c r="C1532" t="s">
        <v>13776</v>
      </c>
      <c r="D1532" t="s">
        <v>1793</v>
      </c>
      <c r="E1532">
        <v>7</v>
      </c>
      <c r="F1532" t="s">
        <v>13813</v>
      </c>
      <c r="G1532" s="88">
        <v>2</v>
      </c>
      <c r="H1532" s="88" t="s">
        <v>13770</v>
      </c>
      <c r="I1532">
        <v>3</v>
      </c>
      <c r="J1532" t="s">
        <v>13814</v>
      </c>
      <c r="K1532" t="s">
        <v>13771</v>
      </c>
      <c r="L1532">
        <v>270107</v>
      </c>
      <c r="M1532" t="s">
        <v>13588</v>
      </c>
      <c r="N1532">
        <v>270107005</v>
      </c>
      <c r="O1532" t="s">
        <v>13608</v>
      </c>
      <c r="P1532">
        <v>9839</v>
      </c>
      <c r="Q1532">
        <v>13807.113209556639</v>
      </c>
      <c r="R1532">
        <v>286.83333333333343</v>
      </c>
    </row>
    <row r="1533" spans="1:18" x14ac:dyDescent="0.25">
      <c r="A1533">
        <v>12</v>
      </c>
      <c r="B1533">
        <v>12101</v>
      </c>
      <c r="C1533" t="s">
        <v>13776</v>
      </c>
      <c r="D1533" t="s">
        <v>1793</v>
      </c>
      <c r="E1533">
        <v>7</v>
      </c>
      <c r="F1533" t="s">
        <v>13813</v>
      </c>
      <c r="G1533" s="88">
        <v>2</v>
      </c>
      <c r="H1533" s="88" t="s">
        <v>13770</v>
      </c>
      <c r="I1533">
        <v>3</v>
      </c>
      <c r="J1533" t="s">
        <v>13814</v>
      </c>
      <c r="K1533" t="s">
        <v>13815</v>
      </c>
      <c r="L1533">
        <v>270107</v>
      </c>
      <c r="M1533" t="s">
        <v>13588</v>
      </c>
      <c r="N1533">
        <v>270107005</v>
      </c>
      <c r="O1533" t="s">
        <v>13608</v>
      </c>
      <c r="P1533">
        <v>28767</v>
      </c>
      <c r="Q1533">
        <v>30873.202029386357</v>
      </c>
      <c r="R1533">
        <v>39111.763226671181</v>
      </c>
    </row>
    <row r="1534" spans="1:18" x14ac:dyDescent="0.25">
      <c r="A1534">
        <v>12</v>
      </c>
      <c r="B1534">
        <v>12101</v>
      </c>
      <c r="C1534" t="s">
        <v>13776</v>
      </c>
      <c r="D1534" t="s">
        <v>1793</v>
      </c>
      <c r="E1534">
        <v>7</v>
      </c>
      <c r="F1534" t="s">
        <v>13813</v>
      </c>
      <c r="G1534" s="88">
        <v>2</v>
      </c>
      <c r="H1534" s="88" t="s">
        <v>13770</v>
      </c>
      <c r="I1534">
        <v>3</v>
      </c>
      <c r="J1534" t="s">
        <v>13814</v>
      </c>
      <c r="K1534" t="s">
        <v>13816</v>
      </c>
      <c r="L1534">
        <v>270107</v>
      </c>
      <c r="M1534" t="s">
        <v>13588</v>
      </c>
      <c r="N1534">
        <v>270107005</v>
      </c>
      <c r="O1534" t="s">
        <v>13608</v>
      </c>
      <c r="P1534">
        <v>576</v>
      </c>
      <c r="Q1534">
        <v>914.63735024665107</v>
      </c>
      <c r="R1534">
        <v>3043.2683408064722</v>
      </c>
    </row>
    <row r="1535" spans="1:18" x14ac:dyDescent="0.25">
      <c r="A1535">
        <v>12</v>
      </c>
      <c r="B1535">
        <v>12301</v>
      </c>
      <c r="C1535" t="s">
        <v>13776</v>
      </c>
      <c r="D1535" t="s">
        <v>1810</v>
      </c>
      <c r="E1535">
        <v>1</v>
      </c>
      <c r="F1535" t="s">
        <v>13800</v>
      </c>
      <c r="G1535" s="88">
        <v>1</v>
      </c>
      <c r="H1535" s="88" t="s">
        <v>8278</v>
      </c>
      <c r="I1535">
        <v>1</v>
      </c>
      <c r="J1535" t="s">
        <v>13801</v>
      </c>
      <c r="K1535" t="s">
        <v>13802</v>
      </c>
      <c r="L1535">
        <v>270107</v>
      </c>
      <c r="M1535" t="s">
        <v>13588</v>
      </c>
      <c r="N1535">
        <v>270107006</v>
      </c>
      <c r="O1535" t="s">
        <v>13613</v>
      </c>
      <c r="P1535">
        <v>0</v>
      </c>
      <c r="Q1535">
        <v>1863.6722488038251</v>
      </c>
      <c r="R1535">
        <v>0</v>
      </c>
    </row>
    <row r="1536" spans="1:18" x14ac:dyDescent="0.25">
      <c r="A1536">
        <v>12</v>
      </c>
      <c r="B1536">
        <v>12301</v>
      </c>
      <c r="C1536" t="s">
        <v>13776</v>
      </c>
      <c r="D1536" t="s">
        <v>1810</v>
      </c>
      <c r="E1536">
        <v>2</v>
      </c>
      <c r="F1536" t="s">
        <v>13804</v>
      </c>
      <c r="G1536" s="88">
        <v>2</v>
      </c>
      <c r="H1536" s="88" t="s">
        <v>13770</v>
      </c>
      <c r="I1536">
        <v>1</v>
      </c>
      <c r="J1536" t="s">
        <v>13801</v>
      </c>
      <c r="K1536" t="s">
        <v>13805</v>
      </c>
      <c r="L1536">
        <v>270107</v>
      </c>
      <c r="M1536" t="s">
        <v>13588</v>
      </c>
      <c r="N1536">
        <v>270107006</v>
      </c>
      <c r="O1536" t="s">
        <v>13613</v>
      </c>
      <c r="P1536">
        <v>0</v>
      </c>
      <c r="Q1536">
        <v>1863.6722488038251</v>
      </c>
      <c r="R1536">
        <v>0</v>
      </c>
    </row>
    <row r="1537" spans="1:18" x14ac:dyDescent="0.25">
      <c r="A1537">
        <v>12</v>
      </c>
      <c r="B1537">
        <v>12301</v>
      </c>
      <c r="C1537" t="s">
        <v>13776</v>
      </c>
      <c r="D1537" t="s">
        <v>1810</v>
      </c>
      <c r="E1537">
        <v>3</v>
      </c>
      <c r="F1537" t="s">
        <v>13807</v>
      </c>
      <c r="G1537" s="88">
        <v>1</v>
      </c>
      <c r="H1537" s="88" t="s">
        <v>8278</v>
      </c>
      <c r="I1537">
        <v>1</v>
      </c>
      <c r="J1537" t="s">
        <v>13801</v>
      </c>
      <c r="K1537" t="s">
        <v>13808</v>
      </c>
      <c r="L1537">
        <v>270107</v>
      </c>
      <c r="M1537" t="s">
        <v>13588</v>
      </c>
      <c r="N1537">
        <v>270107006</v>
      </c>
      <c r="O1537" t="s">
        <v>13613</v>
      </c>
      <c r="P1537">
        <v>0</v>
      </c>
      <c r="Q1537">
        <v>1863.6722488038251</v>
      </c>
      <c r="R1537">
        <v>0</v>
      </c>
    </row>
    <row r="1538" spans="1:18" x14ac:dyDescent="0.25">
      <c r="A1538">
        <v>12</v>
      </c>
      <c r="B1538">
        <v>12301</v>
      </c>
      <c r="C1538" t="s">
        <v>13776</v>
      </c>
      <c r="D1538" t="s">
        <v>1810</v>
      </c>
      <c r="E1538">
        <v>4</v>
      </c>
      <c r="F1538" t="s">
        <v>13810</v>
      </c>
      <c r="G1538" s="88">
        <v>1</v>
      </c>
      <c r="H1538" s="88" t="s">
        <v>8278</v>
      </c>
      <c r="I1538">
        <v>1</v>
      </c>
      <c r="J1538" t="s">
        <v>13801</v>
      </c>
      <c r="K1538" t="s">
        <v>13811</v>
      </c>
      <c r="L1538">
        <v>270107</v>
      </c>
      <c r="M1538" t="s">
        <v>13588</v>
      </c>
      <c r="N1538">
        <v>270107006</v>
      </c>
      <c r="O1538" t="s">
        <v>13613</v>
      </c>
      <c r="P1538">
        <v>0</v>
      </c>
      <c r="Q1538">
        <v>1863.6722488038251</v>
      </c>
      <c r="R1538">
        <v>0</v>
      </c>
    </row>
    <row r="1539" spans="1:18" x14ac:dyDescent="0.25">
      <c r="A1539">
        <v>12</v>
      </c>
      <c r="B1539">
        <v>12301</v>
      </c>
      <c r="C1539" t="s">
        <v>13776</v>
      </c>
      <c r="D1539" t="s">
        <v>1810</v>
      </c>
      <c r="E1539">
        <v>7</v>
      </c>
      <c r="F1539" t="s">
        <v>13813</v>
      </c>
      <c r="G1539" s="88">
        <v>2</v>
      </c>
      <c r="H1539" s="88" t="s">
        <v>13770</v>
      </c>
      <c r="I1539">
        <v>3</v>
      </c>
      <c r="J1539" t="s">
        <v>13814</v>
      </c>
      <c r="K1539" t="s">
        <v>13771</v>
      </c>
      <c r="L1539">
        <v>270107</v>
      </c>
      <c r="M1539" t="s">
        <v>13588</v>
      </c>
      <c r="N1539">
        <v>270107005</v>
      </c>
      <c r="O1539" t="s">
        <v>13608</v>
      </c>
      <c r="P1539">
        <v>0</v>
      </c>
      <c r="Q1539">
        <v>328.61802232854831</v>
      </c>
      <c r="R1539">
        <v>0</v>
      </c>
    </row>
    <row r="1540" spans="1:18" x14ac:dyDescent="0.25">
      <c r="A1540">
        <v>12</v>
      </c>
      <c r="B1540">
        <v>12301</v>
      </c>
      <c r="C1540" t="s">
        <v>13776</v>
      </c>
      <c r="D1540" t="s">
        <v>1810</v>
      </c>
      <c r="E1540">
        <v>7</v>
      </c>
      <c r="F1540" t="s">
        <v>13813</v>
      </c>
      <c r="G1540" s="88">
        <v>2</v>
      </c>
      <c r="H1540" s="88" t="s">
        <v>13770</v>
      </c>
      <c r="I1540">
        <v>3</v>
      </c>
      <c r="J1540" t="s">
        <v>13814</v>
      </c>
      <c r="K1540" t="s">
        <v>13815</v>
      </c>
      <c r="L1540">
        <v>270107</v>
      </c>
      <c r="M1540" t="s">
        <v>13588</v>
      </c>
      <c r="N1540">
        <v>270107005</v>
      </c>
      <c r="O1540" t="s">
        <v>13608</v>
      </c>
      <c r="P1540">
        <v>0</v>
      </c>
      <c r="Q1540">
        <v>1535.0542264752767</v>
      </c>
      <c r="R1540">
        <v>0</v>
      </c>
    </row>
    <row r="1541" spans="1:18" x14ac:dyDescent="0.25">
      <c r="A1541">
        <v>12</v>
      </c>
      <c r="B1541">
        <v>12401</v>
      </c>
      <c r="C1541" t="s">
        <v>13776</v>
      </c>
      <c r="D1541" t="s">
        <v>1819</v>
      </c>
      <c r="E1541">
        <v>1</v>
      </c>
      <c r="F1541" t="s">
        <v>13800</v>
      </c>
      <c r="G1541" s="88">
        <v>1</v>
      </c>
      <c r="H1541" s="88" t="s">
        <v>8278</v>
      </c>
      <c r="I1541">
        <v>1</v>
      </c>
      <c r="J1541" t="s">
        <v>13801</v>
      </c>
      <c r="K1541" t="s">
        <v>13802</v>
      </c>
      <c r="L1541">
        <v>270107</v>
      </c>
      <c r="M1541" t="s">
        <v>13588</v>
      </c>
      <c r="N1541">
        <v>270107006</v>
      </c>
      <c r="O1541" t="s">
        <v>13613</v>
      </c>
      <c r="P1541">
        <v>0</v>
      </c>
      <c r="Q1541">
        <v>5477.3751620064913</v>
      </c>
      <c r="R1541">
        <v>10007.961587284175</v>
      </c>
    </row>
    <row r="1542" spans="1:18" x14ac:dyDescent="0.25">
      <c r="A1542">
        <v>12</v>
      </c>
      <c r="B1542">
        <v>12401</v>
      </c>
      <c r="C1542" t="s">
        <v>13776</v>
      </c>
      <c r="D1542" t="s">
        <v>1819</v>
      </c>
      <c r="E1542">
        <v>1</v>
      </c>
      <c r="F1542" t="s">
        <v>13800</v>
      </c>
      <c r="G1542" s="88">
        <v>1</v>
      </c>
      <c r="H1542" s="88" t="s">
        <v>8278</v>
      </c>
      <c r="I1542">
        <v>1</v>
      </c>
      <c r="J1542" t="s">
        <v>13801</v>
      </c>
      <c r="K1542" t="s">
        <v>13803</v>
      </c>
      <c r="L1542">
        <v>270107</v>
      </c>
      <c r="M1542" t="s">
        <v>13588</v>
      </c>
      <c r="N1542">
        <v>270107006</v>
      </c>
      <c r="O1542" t="s">
        <v>13613</v>
      </c>
      <c r="P1542">
        <v>0</v>
      </c>
      <c r="Q1542">
        <v>133</v>
      </c>
      <c r="R1542">
        <v>576.17351190476188</v>
      </c>
    </row>
    <row r="1543" spans="1:18" x14ac:dyDescent="0.25">
      <c r="A1543">
        <v>12</v>
      </c>
      <c r="B1543">
        <v>12401</v>
      </c>
      <c r="C1543" t="s">
        <v>13776</v>
      </c>
      <c r="D1543" t="s">
        <v>1819</v>
      </c>
      <c r="E1543">
        <v>2</v>
      </c>
      <c r="F1543" t="s">
        <v>13804</v>
      </c>
      <c r="G1543" s="88">
        <v>2</v>
      </c>
      <c r="H1543" s="88" t="s">
        <v>13770</v>
      </c>
      <c r="I1543">
        <v>1</v>
      </c>
      <c r="J1543" t="s">
        <v>13801</v>
      </c>
      <c r="K1543" t="s">
        <v>13805</v>
      </c>
      <c r="L1543">
        <v>270107</v>
      </c>
      <c r="M1543" t="s">
        <v>13588</v>
      </c>
      <c r="N1543">
        <v>270107006</v>
      </c>
      <c r="O1543" t="s">
        <v>13613</v>
      </c>
      <c r="P1543">
        <v>0</v>
      </c>
      <c r="Q1543">
        <v>4616.6142825350862</v>
      </c>
      <c r="R1543">
        <v>8273.5476974371886</v>
      </c>
    </row>
    <row r="1544" spans="1:18" x14ac:dyDescent="0.25">
      <c r="A1544">
        <v>12</v>
      </c>
      <c r="B1544">
        <v>12401</v>
      </c>
      <c r="C1544" t="s">
        <v>13776</v>
      </c>
      <c r="D1544" t="s">
        <v>1819</v>
      </c>
      <c r="E1544">
        <v>2</v>
      </c>
      <c r="F1544" t="s">
        <v>13804</v>
      </c>
      <c r="G1544" s="88">
        <v>2</v>
      </c>
      <c r="H1544" s="88" t="s">
        <v>13770</v>
      </c>
      <c r="I1544">
        <v>1</v>
      </c>
      <c r="J1544" t="s">
        <v>13801</v>
      </c>
      <c r="K1544" t="s">
        <v>13806</v>
      </c>
      <c r="L1544">
        <v>270107</v>
      </c>
      <c r="M1544" t="s">
        <v>13588</v>
      </c>
      <c r="N1544">
        <v>270107006</v>
      </c>
      <c r="O1544" t="s">
        <v>13613</v>
      </c>
      <c r="P1544">
        <v>0</v>
      </c>
      <c r="Q1544">
        <v>993.76087947140525</v>
      </c>
      <c r="R1544">
        <v>2310.5874017517458</v>
      </c>
    </row>
    <row r="1545" spans="1:18" x14ac:dyDescent="0.25">
      <c r="A1545">
        <v>12</v>
      </c>
      <c r="B1545">
        <v>12401</v>
      </c>
      <c r="C1545" t="s">
        <v>13776</v>
      </c>
      <c r="D1545" t="s">
        <v>1819</v>
      </c>
      <c r="E1545">
        <v>3</v>
      </c>
      <c r="F1545" t="s">
        <v>13807</v>
      </c>
      <c r="G1545" s="88">
        <v>1</v>
      </c>
      <c r="H1545" s="88" t="s">
        <v>8278</v>
      </c>
      <c r="I1545">
        <v>1</v>
      </c>
      <c r="J1545" t="s">
        <v>13801</v>
      </c>
      <c r="K1545" t="s">
        <v>13808</v>
      </c>
      <c r="L1545">
        <v>270107</v>
      </c>
      <c r="M1545" t="s">
        <v>13588</v>
      </c>
      <c r="N1545">
        <v>270107006</v>
      </c>
      <c r="O1545" t="s">
        <v>13613</v>
      </c>
      <c r="P1545">
        <v>0</v>
      </c>
      <c r="Q1545">
        <v>5477.3751620064913</v>
      </c>
      <c r="R1545">
        <v>10584.135099188938</v>
      </c>
    </row>
    <row r="1546" spans="1:18" x14ac:dyDescent="0.25">
      <c r="A1546">
        <v>12</v>
      </c>
      <c r="B1546">
        <v>12401</v>
      </c>
      <c r="C1546" t="s">
        <v>13776</v>
      </c>
      <c r="D1546" t="s">
        <v>1819</v>
      </c>
      <c r="E1546">
        <v>3</v>
      </c>
      <c r="F1546" t="s">
        <v>13807</v>
      </c>
      <c r="G1546" s="88">
        <v>1</v>
      </c>
      <c r="H1546" s="88" t="s">
        <v>8278</v>
      </c>
      <c r="I1546">
        <v>1</v>
      </c>
      <c r="J1546" t="s">
        <v>13801</v>
      </c>
      <c r="K1546" t="s">
        <v>13809</v>
      </c>
      <c r="L1546">
        <v>270107</v>
      </c>
      <c r="M1546" t="s">
        <v>13588</v>
      </c>
      <c r="N1546">
        <v>270107006</v>
      </c>
      <c r="O1546" t="s">
        <v>13613</v>
      </c>
      <c r="P1546">
        <v>0</v>
      </c>
      <c r="Q1546">
        <v>133</v>
      </c>
      <c r="R1546">
        <v>0</v>
      </c>
    </row>
    <row r="1547" spans="1:18" x14ac:dyDescent="0.25">
      <c r="A1547">
        <v>12</v>
      </c>
      <c r="B1547">
        <v>12401</v>
      </c>
      <c r="C1547" t="s">
        <v>13776</v>
      </c>
      <c r="D1547" t="s">
        <v>1819</v>
      </c>
      <c r="E1547">
        <v>4</v>
      </c>
      <c r="F1547" t="s">
        <v>13810</v>
      </c>
      <c r="G1547" s="88">
        <v>1</v>
      </c>
      <c r="H1547" s="88" t="s">
        <v>8278</v>
      </c>
      <c r="I1547">
        <v>1</v>
      </c>
      <c r="J1547" t="s">
        <v>13801</v>
      </c>
      <c r="K1547" t="s">
        <v>13811</v>
      </c>
      <c r="L1547">
        <v>270107</v>
      </c>
      <c r="M1547" t="s">
        <v>13588</v>
      </c>
      <c r="N1547">
        <v>270107006</v>
      </c>
      <c r="O1547" t="s">
        <v>13613</v>
      </c>
      <c r="P1547">
        <v>0</v>
      </c>
      <c r="Q1547">
        <v>5477.3751620064913</v>
      </c>
      <c r="R1547">
        <v>10007.961587284175</v>
      </c>
    </row>
    <row r="1548" spans="1:18" x14ac:dyDescent="0.25">
      <c r="A1548">
        <v>12</v>
      </c>
      <c r="B1548">
        <v>12401</v>
      </c>
      <c r="C1548" t="s">
        <v>13776</v>
      </c>
      <c r="D1548" t="s">
        <v>1819</v>
      </c>
      <c r="E1548">
        <v>4</v>
      </c>
      <c r="F1548" t="s">
        <v>13810</v>
      </c>
      <c r="G1548" s="88">
        <v>1</v>
      </c>
      <c r="H1548" s="88" t="s">
        <v>8278</v>
      </c>
      <c r="I1548">
        <v>1</v>
      </c>
      <c r="J1548" t="s">
        <v>13801</v>
      </c>
      <c r="K1548" t="s">
        <v>13812</v>
      </c>
      <c r="L1548">
        <v>270107</v>
      </c>
      <c r="M1548" t="s">
        <v>13588</v>
      </c>
      <c r="N1548">
        <v>270107006</v>
      </c>
      <c r="O1548" t="s">
        <v>13613</v>
      </c>
      <c r="P1548">
        <v>0</v>
      </c>
      <c r="Q1548">
        <v>133</v>
      </c>
      <c r="R1548">
        <v>576.17351190476188</v>
      </c>
    </row>
    <row r="1549" spans="1:18" x14ac:dyDescent="0.25">
      <c r="A1549">
        <v>12</v>
      </c>
      <c r="B1549">
        <v>12401</v>
      </c>
      <c r="C1549" t="s">
        <v>13776</v>
      </c>
      <c r="D1549" t="s">
        <v>1819</v>
      </c>
      <c r="E1549">
        <v>7</v>
      </c>
      <c r="F1549" t="s">
        <v>13813</v>
      </c>
      <c r="G1549" s="88">
        <v>2</v>
      </c>
      <c r="H1549" s="88" t="s">
        <v>13770</v>
      </c>
      <c r="I1549">
        <v>3</v>
      </c>
      <c r="J1549" t="s">
        <v>13814</v>
      </c>
      <c r="K1549" t="s">
        <v>13771</v>
      </c>
      <c r="L1549">
        <v>270107</v>
      </c>
      <c r="M1549" t="s">
        <v>13588</v>
      </c>
      <c r="N1549">
        <v>270107005</v>
      </c>
      <c r="O1549" t="s">
        <v>13608</v>
      </c>
      <c r="P1549">
        <v>0</v>
      </c>
      <c r="Q1549">
        <v>1077.355068432179</v>
      </c>
      <c r="R1549">
        <v>0</v>
      </c>
    </row>
    <row r="1550" spans="1:18" x14ac:dyDescent="0.25">
      <c r="A1550">
        <v>12</v>
      </c>
      <c r="B1550">
        <v>12401</v>
      </c>
      <c r="C1550" t="s">
        <v>13776</v>
      </c>
      <c r="D1550" t="s">
        <v>1819</v>
      </c>
      <c r="E1550">
        <v>7</v>
      </c>
      <c r="F1550" t="s">
        <v>13813</v>
      </c>
      <c r="G1550" s="88">
        <v>2</v>
      </c>
      <c r="H1550" s="88" t="s">
        <v>13770</v>
      </c>
      <c r="I1550">
        <v>3</v>
      </c>
      <c r="J1550" t="s">
        <v>13814</v>
      </c>
      <c r="K1550" t="s">
        <v>13815</v>
      </c>
      <c r="L1550">
        <v>270107</v>
      </c>
      <c r="M1550" t="s">
        <v>13588</v>
      </c>
      <c r="N1550">
        <v>270107005</v>
      </c>
      <c r="O1550" t="s">
        <v>13608</v>
      </c>
      <c r="P1550">
        <v>0</v>
      </c>
      <c r="Q1550">
        <v>4266.8772364314555</v>
      </c>
      <c r="R1550">
        <v>8845.8317942848844</v>
      </c>
    </row>
    <row r="1551" spans="1:18" x14ac:dyDescent="0.25">
      <c r="A1551">
        <v>12</v>
      </c>
      <c r="B1551">
        <v>12401</v>
      </c>
      <c r="C1551" t="s">
        <v>13776</v>
      </c>
      <c r="D1551" t="s">
        <v>1819</v>
      </c>
      <c r="E1551">
        <v>7</v>
      </c>
      <c r="F1551" t="s">
        <v>13813</v>
      </c>
      <c r="G1551" s="88">
        <v>2</v>
      </c>
      <c r="H1551" s="88" t="s">
        <v>13770</v>
      </c>
      <c r="I1551">
        <v>3</v>
      </c>
      <c r="J1551" t="s">
        <v>13814</v>
      </c>
      <c r="K1551" t="s">
        <v>13816</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13800</v>
      </c>
      <c r="G1552" s="88">
        <v>1</v>
      </c>
      <c r="H1552" s="88" t="s">
        <v>8278</v>
      </c>
      <c r="I1552">
        <v>1</v>
      </c>
      <c r="J1552" t="s">
        <v>13801</v>
      </c>
      <c r="K1552" t="s">
        <v>13802</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13800</v>
      </c>
      <c r="G1553" s="88">
        <v>1</v>
      </c>
      <c r="H1553" s="88" t="s">
        <v>8278</v>
      </c>
      <c r="I1553">
        <v>1</v>
      </c>
      <c r="J1553" t="s">
        <v>13801</v>
      </c>
      <c r="K1553" t="s">
        <v>13803</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13804</v>
      </c>
      <c r="G1554" s="88">
        <v>2</v>
      </c>
      <c r="H1554" s="88" t="s">
        <v>13770</v>
      </c>
      <c r="I1554">
        <v>1</v>
      </c>
      <c r="J1554" t="s">
        <v>13801</v>
      </c>
      <c r="K1554" t="s">
        <v>13805</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13804</v>
      </c>
      <c r="G1555" s="88">
        <v>2</v>
      </c>
      <c r="H1555" s="88" t="s">
        <v>13770</v>
      </c>
      <c r="I1555">
        <v>1</v>
      </c>
      <c r="J1555" t="s">
        <v>13801</v>
      </c>
      <c r="K1555" t="s">
        <v>13806</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13807</v>
      </c>
      <c r="G1556" s="88">
        <v>1</v>
      </c>
      <c r="H1556" s="88" t="s">
        <v>8278</v>
      </c>
      <c r="I1556">
        <v>1</v>
      </c>
      <c r="J1556" t="s">
        <v>13801</v>
      </c>
      <c r="K1556" t="s">
        <v>13808</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13807</v>
      </c>
      <c r="G1557" s="88">
        <v>1</v>
      </c>
      <c r="H1557" s="88" t="s">
        <v>8278</v>
      </c>
      <c r="I1557">
        <v>1</v>
      </c>
      <c r="J1557" t="s">
        <v>13801</v>
      </c>
      <c r="K1557" t="s">
        <v>13809</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13810</v>
      </c>
      <c r="G1558" s="88">
        <v>1</v>
      </c>
      <c r="H1558" s="88" t="s">
        <v>8278</v>
      </c>
      <c r="I1558">
        <v>1</v>
      </c>
      <c r="J1558" t="s">
        <v>13801</v>
      </c>
      <c r="K1558" t="s">
        <v>13811</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13810</v>
      </c>
      <c r="G1559" s="88">
        <v>1</v>
      </c>
      <c r="H1559" s="88" t="s">
        <v>8278</v>
      </c>
      <c r="I1559">
        <v>1</v>
      </c>
      <c r="J1559" t="s">
        <v>13801</v>
      </c>
      <c r="K1559" t="s">
        <v>13812</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13813</v>
      </c>
      <c r="G1560" s="88">
        <v>2</v>
      </c>
      <c r="H1560" s="88" t="s">
        <v>13770</v>
      </c>
      <c r="I1560">
        <v>3</v>
      </c>
      <c r="J1560" t="s">
        <v>13814</v>
      </c>
      <c r="K1560" t="s">
        <v>13771</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13813</v>
      </c>
      <c r="G1561" s="88">
        <v>2</v>
      </c>
      <c r="H1561" s="88" t="s">
        <v>13770</v>
      </c>
      <c r="I1561">
        <v>3</v>
      </c>
      <c r="J1561" t="s">
        <v>13814</v>
      </c>
      <c r="K1561" t="s">
        <v>13815</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13813</v>
      </c>
      <c r="G1562" s="88">
        <v>2</v>
      </c>
      <c r="H1562" s="88" t="s">
        <v>13770</v>
      </c>
      <c r="I1562">
        <v>3</v>
      </c>
      <c r="J1562" t="s">
        <v>13814</v>
      </c>
      <c r="K1562" t="s">
        <v>13816</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13800</v>
      </c>
      <c r="G1563" s="88">
        <v>1</v>
      </c>
      <c r="H1563" s="88" t="s">
        <v>8278</v>
      </c>
      <c r="I1563">
        <v>1</v>
      </c>
      <c r="J1563" t="s">
        <v>13801</v>
      </c>
      <c r="K1563" t="s">
        <v>13802</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13800</v>
      </c>
      <c r="G1564" s="88">
        <v>1</v>
      </c>
      <c r="H1564" s="88" t="s">
        <v>8278</v>
      </c>
      <c r="I1564">
        <v>1</v>
      </c>
      <c r="J1564" t="s">
        <v>13801</v>
      </c>
      <c r="K1564" t="s">
        <v>13803</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13804</v>
      </c>
      <c r="G1565" s="88">
        <v>2</v>
      </c>
      <c r="H1565" s="88" t="s">
        <v>13770</v>
      </c>
      <c r="I1565">
        <v>1</v>
      </c>
      <c r="J1565" t="s">
        <v>13801</v>
      </c>
      <c r="K1565" t="s">
        <v>13805</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13804</v>
      </c>
      <c r="G1566" s="88">
        <v>2</v>
      </c>
      <c r="H1566" s="88" t="s">
        <v>13770</v>
      </c>
      <c r="I1566">
        <v>1</v>
      </c>
      <c r="J1566" t="s">
        <v>13801</v>
      </c>
      <c r="K1566" t="s">
        <v>13806</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13807</v>
      </c>
      <c r="G1567" s="88">
        <v>1</v>
      </c>
      <c r="H1567" s="88" t="s">
        <v>8278</v>
      </c>
      <c r="I1567">
        <v>1</v>
      </c>
      <c r="J1567" t="s">
        <v>13801</v>
      </c>
      <c r="K1567" t="s">
        <v>13808</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13807</v>
      </c>
      <c r="G1568" s="88">
        <v>1</v>
      </c>
      <c r="H1568" s="88" t="s">
        <v>8278</v>
      </c>
      <c r="I1568">
        <v>1</v>
      </c>
      <c r="J1568" t="s">
        <v>13801</v>
      </c>
      <c r="K1568" t="s">
        <v>13809</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13810</v>
      </c>
      <c r="G1569" s="88">
        <v>1</v>
      </c>
      <c r="H1569" s="88" t="s">
        <v>8278</v>
      </c>
      <c r="I1569">
        <v>1</v>
      </c>
      <c r="J1569" t="s">
        <v>13801</v>
      </c>
      <c r="K1569" t="s">
        <v>13811</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13810</v>
      </c>
      <c r="G1570" s="88">
        <v>1</v>
      </c>
      <c r="H1570" s="88" t="s">
        <v>8278</v>
      </c>
      <c r="I1570">
        <v>1</v>
      </c>
      <c r="J1570" t="s">
        <v>13801</v>
      </c>
      <c r="K1570" t="s">
        <v>13812</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13813</v>
      </c>
      <c r="G1571" s="88">
        <v>2</v>
      </c>
      <c r="H1571" s="88" t="s">
        <v>13770</v>
      </c>
      <c r="I1571">
        <v>3</v>
      </c>
      <c r="J1571" t="s">
        <v>13814</v>
      </c>
      <c r="K1571" t="s">
        <v>13771</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13813</v>
      </c>
      <c r="G1572" s="88">
        <v>2</v>
      </c>
      <c r="H1572" s="88" t="s">
        <v>13770</v>
      </c>
      <c r="I1572">
        <v>3</v>
      </c>
      <c r="J1572" t="s">
        <v>13814</v>
      </c>
      <c r="K1572" t="s">
        <v>13815</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13813</v>
      </c>
      <c r="G1573" s="88">
        <v>2</v>
      </c>
      <c r="H1573" s="88" t="s">
        <v>13770</v>
      </c>
      <c r="I1573">
        <v>3</v>
      </c>
      <c r="J1573" t="s">
        <v>13814</v>
      </c>
      <c r="K1573" t="s">
        <v>13816</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13800</v>
      </c>
      <c r="G1574" s="88">
        <v>1</v>
      </c>
      <c r="H1574" s="88" t="s">
        <v>8278</v>
      </c>
      <c r="I1574">
        <v>1</v>
      </c>
      <c r="J1574" t="s">
        <v>13801</v>
      </c>
      <c r="K1574" t="s">
        <v>13802</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13800</v>
      </c>
      <c r="G1575" s="88">
        <v>1</v>
      </c>
      <c r="H1575" s="88" t="s">
        <v>8278</v>
      </c>
      <c r="I1575">
        <v>1</v>
      </c>
      <c r="J1575" t="s">
        <v>13801</v>
      </c>
      <c r="K1575" t="s">
        <v>13803</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13804</v>
      </c>
      <c r="G1576" s="88">
        <v>2</v>
      </c>
      <c r="H1576" s="88" t="s">
        <v>13770</v>
      </c>
      <c r="I1576">
        <v>1</v>
      </c>
      <c r="J1576" t="s">
        <v>13801</v>
      </c>
      <c r="K1576" t="s">
        <v>13805</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13804</v>
      </c>
      <c r="G1577" s="88">
        <v>2</v>
      </c>
      <c r="H1577" s="88" t="s">
        <v>13770</v>
      </c>
      <c r="I1577">
        <v>1</v>
      </c>
      <c r="J1577" t="s">
        <v>13801</v>
      </c>
      <c r="K1577" t="s">
        <v>13806</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13807</v>
      </c>
      <c r="G1578" s="88">
        <v>1</v>
      </c>
      <c r="H1578" s="88" t="s">
        <v>8278</v>
      </c>
      <c r="I1578">
        <v>1</v>
      </c>
      <c r="J1578" t="s">
        <v>13801</v>
      </c>
      <c r="K1578" t="s">
        <v>13808</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13807</v>
      </c>
      <c r="G1579" s="88">
        <v>1</v>
      </c>
      <c r="H1579" s="88" t="s">
        <v>8278</v>
      </c>
      <c r="I1579">
        <v>1</v>
      </c>
      <c r="J1579" t="s">
        <v>13801</v>
      </c>
      <c r="K1579" t="s">
        <v>13809</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13810</v>
      </c>
      <c r="G1580" s="88">
        <v>1</v>
      </c>
      <c r="H1580" s="88" t="s">
        <v>8278</v>
      </c>
      <c r="I1580">
        <v>1</v>
      </c>
      <c r="J1580" t="s">
        <v>13801</v>
      </c>
      <c r="K1580" t="s">
        <v>13811</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13810</v>
      </c>
      <c r="G1581" s="88">
        <v>1</v>
      </c>
      <c r="H1581" s="88" t="s">
        <v>8278</v>
      </c>
      <c r="I1581">
        <v>1</v>
      </c>
      <c r="J1581" t="s">
        <v>13801</v>
      </c>
      <c r="K1581" t="s">
        <v>13812</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13813</v>
      </c>
      <c r="G1582" s="88">
        <v>2</v>
      </c>
      <c r="H1582" s="88" t="s">
        <v>13770</v>
      </c>
      <c r="I1582">
        <v>3</v>
      </c>
      <c r="J1582" t="s">
        <v>13814</v>
      </c>
      <c r="K1582" t="s">
        <v>13771</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13813</v>
      </c>
      <c r="G1583" s="88">
        <v>2</v>
      </c>
      <c r="H1583" s="88" t="s">
        <v>13770</v>
      </c>
      <c r="I1583">
        <v>3</v>
      </c>
      <c r="J1583" t="s">
        <v>13814</v>
      </c>
      <c r="K1583" t="s">
        <v>13815</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13813</v>
      </c>
      <c r="G1584" s="88">
        <v>2</v>
      </c>
      <c r="H1584" s="88" t="s">
        <v>13770</v>
      </c>
      <c r="I1584">
        <v>3</v>
      </c>
      <c r="J1584" t="s">
        <v>13814</v>
      </c>
      <c r="K1584" t="s">
        <v>13816</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13800</v>
      </c>
      <c r="G1585" s="88">
        <v>1</v>
      </c>
      <c r="H1585" s="88" t="s">
        <v>8278</v>
      </c>
      <c r="I1585">
        <v>1</v>
      </c>
      <c r="J1585" t="s">
        <v>13801</v>
      </c>
      <c r="K1585" t="s">
        <v>13802</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13800</v>
      </c>
      <c r="G1586" s="88">
        <v>1</v>
      </c>
      <c r="H1586" s="88" t="s">
        <v>8278</v>
      </c>
      <c r="I1586">
        <v>1</v>
      </c>
      <c r="J1586" t="s">
        <v>13801</v>
      </c>
      <c r="K1586" t="s">
        <v>13803</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13804</v>
      </c>
      <c r="G1587" s="88">
        <v>2</v>
      </c>
      <c r="H1587" s="88" t="s">
        <v>13770</v>
      </c>
      <c r="I1587">
        <v>1</v>
      </c>
      <c r="J1587" t="s">
        <v>13801</v>
      </c>
      <c r="K1587" t="s">
        <v>13805</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13804</v>
      </c>
      <c r="G1588" s="88">
        <v>2</v>
      </c>
      <c r="H1588" s="88" t="s">
        <v>13770</v>
      </c>
      <c r="I1588">
        <v>1</v>
      </c>
      <c r="J1588" t="s">
        <v>13801</v>
      </c>
      <c r="K1588" t="s">
        <v>13806</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13807</v>
      </c>
      <c r="G1589" s="88">
        <v>1</v>
      </c>
      <c r="H1589" s="88" t="s">
        <v>8278</v>
      </c>
      <c r="I1589">
        <v>1</v>
      </c>
      <c r="J1589" t="s">
        <v>13801</v>
      </c>
      <c r="K1589" t="s">
        <v>13808</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13807</v>
      </c>
      <c r="G1590" s="88">
        <v>1</v>
      </c>
      <c r="H1590" s="88" t="s">
        <v>8278</v>
      </c>
      <c r="I1590">
        <v>1</v>
      </c>
      <c r="J1590" t="s">
        <v>13801</v>
      </c>
      <c r="K1590" t="s">
        <v>13809</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13810</v>
      </c>
      <c r="G1591" s="88">
        <v>1</v>
      </c>
      <c r="H1591" s="88" t="s">
        <v>8278</v>
      </c>
      <c r="I1591">
        <v>1</v>
      </c>
      <c r="J1591" t="s">
        <v>13801</v>
      </c>
      <c r="K1591" t="s">
        <v>13811</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13810</v>
      </c>
      <c r="G1592" s="88">
        <v>1</v>
      </c>
      <c r="H1592" s="88" t="s">
        <v>8278</v>
      </c>
      <c r="I1592">
        <v>1</v>
      </c>
      <c r="J1592" t="s">
        <v>13801</v>
      </c>
      <c r="K1592" t="s">
        <v>13812</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13813</v>
      </c>
      <c r="G1593" s="88">
        <v>2</v>
      </c>
      <c r="H1593" s="88" t="s">
        <v>13770</v>
      </c>
      <c r="I1593">
        <v>3</v>
      </c>
      <c r="J1593" t="s">
        <v>13814</v>
      </c>
      <c r="K1593" t="s">
        <v>13771</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13813</v>
      </c>
      <c r="G1594" s="88">
        <v>2</v>
      </c>
      <c r="H1594" s="88" t="s">
        <v>13770</v>
      </c>
      <c r="I1594">
        <v>3</v>
      </c>
      <c r="J1594" t="s">
        <v>13814</v>
      </c>
      <c r="K1594" t="s">
        <v>13815</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13813</v>
      </c>
      <c r="G1595" s="88">
        <v>2</v>
      </c>
      <c r="H1595" s="88" t="s">
        <v>13770</v>
      </c>
      <c r="I1595">
        <v>3</v>
      </c>
      <c r="J1595" t="s">
        <v>13814</v>
      </c>
      <c r="K1595" t="s">
        <v>13816</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13800</v>
      </c>
      <c r="G1596" s="88">
        <v>1</v>
      </c>
      <c r="H1596" s="88" t="s">
        <v>8278</v>
      </c>
      <c r="I1596">
        <v>1</v>
      </c>
      <c r="J1596" t="s">
        <v>13801</v>
      </c>
      <c r="K1596" t="s">
        <v>13802</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13800</v>
      </c>
      <c r="G1597" s="88">
        <v>1</v>
      </c>
      <c r="H1597" s="88" t="s">
        <v>8278</v>
      </c>
      <c r="I1597">
        <v>1</v>
      </c>
      <c r="J1597" t="s">
        <v>13801</v>
      </c>
      <c r="K1597" t="s">
        <v>13803</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13804</v>
      </c>
      <c r="G1598" s="88">
        <v>2</v>
      </c>
      <c r="H1598" s="88" t="s">
        <v>13770</v>
      </c>
      <c r="I1598">
        <v>1</v>
      </c>
      <c r="J1598" t="s">
        <v>13801</v>
      </c>
      <c r="K1598" t="s">
        <v>13805</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13804</v>
      </c>
      <c r="G1599" s="88">
        <v>2</v>
      </c>
      <c r="H1599" s="88" t="s">
        <v>13770</v>
      </c>
      <c r="I1599">
        <v>1</v>
      </c>
      <c r="J1599" t="s">
        <v>13801</v>
      </c>
      <c r="K1599" t="s">
        <v>13806</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13807</v>
      </c>
      <c r="G1600" s="88">
        <v>1</v>
      </c>
      <c r="H1600" s="88" t="s">
        <v>8278</v>
      </c>
      <c r="I1600">
        <v>1</v>
      </c>
      <c r="J1600" t="s">
        <v>13801</v>
      </c>
      <c r="K1600" t="s">
        <v>13808</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13807</v>
      </c>
      <c r="G1601" s="88">
        <v>1</v>
      </c>
      <c r="H1601" s="88" t="s">
        <v>8278</v>
      </c>
      <c r="I1601">
        <v>1</v>
      </c>
      <c r="J1601" t="s">
        <v>13801</v>
      </c>
      <c r="K1601" t="s">
        <v>13809</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13810</v>
      </c>
      <c r="G1602" s="88">
        <v>1</v>
      </c>
      <c r="H1602" s="88" t="s">
        <v>8278</v>
      </c>
      <c r="I1602">
        <v>1</v>
      </c>
      <c r="J1602" t="s">
        <v>13801</v>
      </c>
      <c r="K1602" t="s">
        <v>13811</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13810</v>
      </c>
      <c r="G1603" s="88">
        <v>1</v>
      </c>
      <c r="H1603" s="88" t="s">
        <v>8278</v>
      </c>
      <c r="I1603">
        <v>1</v>
      </c>
      <c r="J1603" t="s">
        <v>13801</v>
      </c>
      <c r="K1603" t="s">
        <v>13812</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13813</v>
      </c>
      <c r="G1604" s="88">
        <v>2</v>
      </c>
      <c r="H1604" s="88" t="s">
        <v>13770</v>
      </c>
      <c r="I1604">
        <v>3</v>
      </c>
      <c r="J1604" t="s">
        <v>13814</v>
      </c>
      <c r="K1604" t="s">
        <v>13771</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13813</v>
      </c>
      <c r="G1605" s="88">
        <v>2</v>
      </c>
      <c r="H1605" s="88" t="s">
        <v>13770</v>
      </c>
      <c r="I1605">
        <v>3</v>
      </c>
      <c r="J1605" t="s">
        <v>13814</v>
      </c>
      <c r="K1605" t="s">
        <v>13815</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13813</v>
      </c>
      <c r="G1606" s="88">
        <v>2</v>
      </c>
      <c r="H1606" s="88" t="s">
        <v>13770</v>
      </c>
      <c r="I1606">
        <v>3</v>
      </c>
      <c r="J1606" t="s">
        <v>13814</v>
      </c>
      <c r="K1606" t="s">
        <v>13816</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13800</v>
      </c>
      <c r="G1607" s="88">
        <v>1</v>
      </c>
      <c r="H1607" s="88" t="s">
        <v>8278</v>
      </c>
      <c r="I1607">
        <v>1</v>
      </c>
      <c r="J1607" t="s">
        <v>13801</v>
      </c>
      <c r="K1607" t="s">
        <v>13802</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13804</v>
      </c>
      <c r="G1608" s="88">
        <v>2</v>
      </c>
      <c r="H1608" s="88" t="s">
        <v>13770</v>
      </c>
      <c r="I1608">
        <v>1</v>
      </c>
      <c r="J1608" t="s">
        <v>13801</v>
      </c>
      <c r="K1608" t="s">
        <v>13805</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13804</v>
      </c>
      <c r="G1609" s="88">
        <v>2</v>
      </c>
      <c r="H1609" s="88" t="s">
        <v>13770</v>
      </c>
      <c r="I1609">
        <v>1</v>
      </c>
      <c r="J1609" t="s">
        <v>13801</v>
      </c>
      <c r="K1609" t="s">
        <v>13806</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13807</v>
      </c>
      <c r="G1610" s="88">
        <v>1</v>
      </c>
      <c r="H1610" s="88" t="s">
        <v>8278</v>
      </c>
      <c r="I1610">
        <v>1</v>
      </c>
      <c r="J1610" t="s">
        <v>13801</v>
      </c>
      <c r="K1610" t="s">
        <v>13808</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13810</v>
      </c>
      <c r="G1611" s="88">
        <v>1</v>
      </c>
      <c r="H1611" s="88" t="s">
        <v>8278</v>
      </c>
      <c r="I1611">
        <v>1</v>
      </c>
      <c r="J1611" t="s">
        <v>13801</v>
      </c>
      <c r="K1611" t="s">
        <v>13811</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13813</v>
      </c>
      <c r="G1612" s="88">
        <v>2</v>
      </c>
      <c r="H1612" s="88" t="s">
        <v>13770</v>
      </c>
      <c r="I1612">
        <v>3</v>
      </c>
      <c r="J1612" t="s">
        <v>13814</v>
      </c>
      <c r="K1612" t="s">
        <v>13771</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13813</v>
      </c>
      <c r="G1613" s="88">
        <v>2</v>
      </c>
      <c r="H1613" s="88" t="s">
        <v>13770</v>
      </c>
      <c r="I1613">
        <v>3</v>
      </c>
      <c r="J1613" t="s">
        <v>13814</v>
      </c>
      <c r="K1613" t="s">
        <v>13815</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13813</v>
      </c>
      <c r="G1614" s="88">
        <v>2</v>
      </c>
      <c r="H1614" s="88" t="s">
        <v>13770</v>
      </c>
      <c r="I1614">
        <v>3</v>
      </c>
      <c r="J1614" t="s">
        <v>13814</v>
      </c>
      <c r="K1614" t="s">
        <v>13816</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13800</v>
      </c>
      <c r="G1615" s="88">
        <v>1</v>
      </c>
      <c r="H1615" s="88" t="s">
        <v>8278</v>
      </c>
      <c r="I1615">
        <v>1</v>
      </c>
      <c r="J1615" t="s">
        <v>13801</v>
      </c>
      <c r="K1615" t="s">
        <v>13802</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13800</v>
      </c>
      <c r="G1616" s="88">
        <v>1</v>
      </c>
      <c r="H1616" s="88" t="s">
        <v>8278</v>
      </c>
      <c r="I1616">
        <v>1</v>
      </c>
      <c r="J1616" t="s">
        <v>13801</v>
      </c>
      <c r="K1616" t="s">
        <v>13803</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13804</v>
      </c>
      <c r="G1617" s="88">
        <v>2</v>
      </c>
      <c r="H1617" s="88" t="s">
        <v>13770</v>
      </c>
      <c r="I1617">
        <v>1</v>
      </c>
      <c r="J1617" t="s">
        <v>13801</v>
      </c>
      <c r="K1617" t="s">
        <v>13805</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13804</v>
      </c>
      <c r="G1618" s="88">
        <v>2</v>
      </c>
      <c r="H1618" s="88" t="s">
        <v>13770</v>
      </c>
      <c r="I1618">
        <v>1</v>
      </c>
      <c r="J1618" t="s">
        <v>13801</v>
      </c>
      <c r="K1618" t="s">
        <v>13806</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13807</v>
      </c>
      <c r="G1619" s="88">
        <v>1</v>
      </c>
      <c r="H1619" s="88" t="s">
        <v>8278</v>
      </c>
      <c r="I1619">
        <v>1</v>
      </c>
      <c r="J1619" t="s">
        <v>13801</v>
      </c>
      <c r="K1619" t="s">
        <v>13808</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13807</v>
      </c>
      <c r="G1620" s="88">
        <v>1</v>
      </c>
      <c r="H1620" s="88" t="s">
        <v>8278</v>
      </c>
      <c r="I1620">
        <v>1</v>
      </c>
      <c r="J1620" t="s">
        <v>13801</v>
      </c>
      <c r="K1620" t="s">
        <v>13809</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13810</v>
      </c>
      <c r="G1621" s="88">
        <v>1</v>
      </c>
      <c r="H1621" s="88" t="s">
        <v>8278</v>
      </c>
      <c r="I1621">
        <v>1</v>
      </c>
      <c r="J1621" t="s">
        <v>13801</v>
      </c>
      <c r="K1621" t="s">
        <v>13811</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13810</v>
      </c>
      <c r="G1622" s="88">
        <v>1</v>
      </c>
      <c r="H1622" s="88" t="s">
        <v>8278</v>
      </c>
      <c r="I1622">
        <v>1</v>
      </c>
      <c r="J1622" t="s">
        <v>13801</v>
      </c>
      <c r="K1622" t="s">
        <v>13812</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13813</v>
      </c>
      <c r="G1623" s="88">
        <v>2</v>
      </c>
      <c r="H1623" s="88" t="s">
        <v>13770</v>
      </c>
      <c r="I1623">
        <v>3</v>
      </c>
      <c r="J1623" t="s">
        <v>13814</v>
      </c>
      <c r="K1623" t="s">
        <v>13771</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13813</v>
      </c>
      <c r="G1624" s="88">
        <v>2</v>
      </c>
      <c r="H1624" s="88" t="s">
        <v>13770</v>
      </c>
      <c r="I1624">
        <v>3</v>
      </c>
      <c r="J1624" t="s">
        <v>13814</v>
      </c>
      <c r="K1624" t="s">
        <v>13815</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13813</v>
      </c>
      <c r="G1625" s="88">
        <v>2</v>
      </c>
      <c r="H1625" s="88" t="s">
        <v>13770</v>
      </c>
      <c r="I1625">
        <v>3</v>
      </c>
      <c r="J1625" t="s">
        <v>13814</v>
      </c>
      <c r="K1625" t="s">
        <v>13816</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13800</v>
      </c>
      <c r="G1626" s="88">
        <v>1</v>
      </c>
      <c r="H1626" s="88" t="s">
        <v>8278</v>
      </c>
      <c r="I1626">
        <v>1</v>
      </c>
      <c r="J1626" t="s">
        <v>13801</v>
      </c>
      <c r="K1626" t="s">
        <v>13802</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13800</v>
      </c>
      <c r="G1627" s="88">
        <v>1</v>
      </c>
      <c r="H1627" s="88" t="s">
        <v>8278</v>
      </c>
      <c r="I1627">
        <v>1</v>
      </c>
      <c r="J1627" t="s">
        <v>13801</v>
      </c>
      <c r="K1627" t="s">
        <v>13803</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13804</v>
      </c>
      <c r="G1628" s="88">
        <v>2</v>
      </c>
      <c r="H1628" s="88" t="s">
        <v>13770</v>
      </c>
      <c r="I1628">
        <v>1</v>
      </c>
      <c r="J1628" t="s">
        <v>13801</v>
      </c>
      <c r="K1628" t="s">
        <v>13805</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13804</v>
      </c>
      <c r="G1629" s="88">
        <v>2</v>
      </c>
      <c r="H1629" s="88" t="s">
        <v>13770</v>
      </c>
      <c r="I1629">
        <v>1</v>
      </c>
      <c r="J1629" t="s">
        <v>13801</v>
      </c>
      <c r="K1629" t="s">
        <v>13806</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13807</v>
      </c>
      <c r="G1630" s="88">
        <v>1</v>
      </c>
      <c r="H1630" s="88" t="s">
        <v>8278</v>
      </c>
      <c r="I1630">
        <v>1</v>
      </c>
      <c r="J1630" t="s">
        <v>13801</v>
      </c>
      <c r="K1630" t="s">
        <v>13808</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13807</v>
      </c>
      <c r="G1631" s="88">
        <v>1</v>
      </c>
      <c r="H1631" s="88" t="s">
        <v>8278</v>
      </c>
      <c r="I1631">
        <v>1</v>
      </c>
      <c r="J1631" t="s">
        <v>13801</v>
      </c>
      <c r="K1631" t="s">
        <v>13809</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13810</v>
      </c>
      <c r="G1632" s="88">
        <v>1</v>
      </c>
      <c r="H1632" s="88" t="s">
        <v>8278</v>
      </c>
      <c r="I1632">
        <v>1</v>
      </c>
      <c r="J1632" t="s">
        <v>13801</v>
      </c>
      <c r="K1632" t="s">
        <v>13811</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13810</v>
      </c>
      <c r="G1633" s="88">
        <v>1</v>
      </c>
      <c r="H1633" s="88" t="s">
        <v>8278</v>
      </c>
      <c r="I1633">
        <v>1</v>
      </c>
      <c r="J1633" t="s">
        <v>13801</v>
      </c>
      <c r="K1633" t="s">
        <v>13812</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13813</v>
      </c>
      <c r="G1634" s="88">
        <v>2</v>
      </c>
      <c r="H1634" s="88" t="s">
        <v>13770</v>
      </c>
      <c r="I1634">
        <v>3</v>
      </c>
      <c r="J1634" t="s">
        <v>13814</v>
      </c>
      <c r="K1634" t="s">
        <v>13771</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13813</v>
      </c>
      <c r="G1635" s="88">
        <v>2</v>
      </c>
      <c r="H1635" s="88" t="s">
        <v>13770</v>
      </c>
      <c r="I1635">
        <v>3</v>
      </c>
      <c r="J1635" t="s">
        <v>13814</v>
      </c>
      <c r="K1635" t="s">
        <v>13815</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13813</v>
      </c>
      <c r="G1636" s="88">
        <v>2</v>
      </c>
      <c r="H1636" s="88" t="s">
        <v>13770</v>
      </c>
      <c r="I1636">
        <v>3</v>
      </c>
      <c r="J1636" t="s">
        <v>13814</v>
      </c>
      <c r="K1636" t="s">
        <v>13816</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13800</v>
      </c>
      <c r="G1637" s="88">
        <v>1</v>
      </c>
      <c r="H1637" s="88" t="s">
        <v>8278</v>
      </c>
      <c r="I1637">
        <v>1</v>
      </c>
      <c r="J1637" t="s">
        <v>13801</v>
      </c>
      <c r="K1637" t="s">
        <v>13802</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13800</v>
      </c>
      <c r="G1638" s="88">
        <v>1</v>
      </c>
      <c r="H1638" s="88" t="s">
        <v>8278</v>
      </c>
      <c r="I1638">
        <v>1</v>
      </c>
      <c r="J1638" t="s">
        <v>13801</v>
      </c>
      <c r="K1638" t="s">
        <v>13771</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13804</v>
      </c>
      <c r="G1639" s="88">
        <v>2</v>
      </c>
      <c r="H1639" s="88" t="s">
        <v>13770</v>
      </c>
      <c r="I1639">
        <v>1</v>
      </c>
      <c r="J1639" t="s">
        <v>13801</v>
      </c>
      <c r="K1639" t="s">
        <v>13805</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13804</v>
      </c>
      <c r="G1640" s="88">
        <v>2</v>
      </c>
      <c r="H1640" s="88" t="s">
        <v>13770</v>
      </c>
      <c r="I1640">
        <v>1</v>
      </c>
      <c r="J1640" t="s">
        <v>13801</v>
      </c>
      <c r="K1640" t="s">
        <v>13806</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13807</v>
      </c>
      <c r="G1641" s="88">
        <v>1</v>
      </c>
      <c r="H1641" s="88" t="s">
        <v>8278</v>
      </c>
      <c r="I1641">
        <v>1</v>
      </c>
      <c r="J1641" t="s">
        <v>13801</v>
      </c>
      <c r="K1641" t="s">
        <v>13808</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13807</v>
      </c>
      <c r="G1642" s="88">
        <v>1</v>
      </c>
      <c r="H1642" s="88" t="s">
        <v>8278</v>
      </c>
      <c r="I1642">
        <v>1</v>
      </c>
      <c r="J1642" t="s">
        <v>13801</v>
      </c>
      <c r="K1642" t="s">
        <v>13771</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13810</v>
      </c>
      <c r="G1643" s="88">
        <v>1</v>
      </c>
      <c r="H1643" s="88" t="s">
        <v>8278</v>
      </c>
      <c r="I1643">
        <v>1</v>
      </c>
      <c r="J1643" t="s">
        <v>13801</v>
      </c>
      <c r="K1643" t="s">
        <v>13811</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13810</v>
      </c>
      <c r="G1644" s="88">
        <v>1</v>
      </c>
      <c r="H1644" s="88" t="s">
        <v>8278</v>
      </c>
      <c r="I1644">
        <v>1</v>
      </c>
      <c r="J1644" t="s">
        <v>13801</v>
      </c>
      <c r="K1644" t="s">
        <v>13771</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13813</v>
      </c>
      <c r="G1645" s="88">
        <v>2</v>
      </c>
      <c r="H1645" s="88" t="s">
        <v>13770</v>
      </c>
      <c r="I1645">
        <v>3</v>
      </c>
      <c r="J1645" t="s">
        <v>13814</v>
      </c>
      <c r="K1645" t="s">
        <v>13815</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13800</v>
      </c>
      <c r="G1646" s="88">
        <v>1</v>
      </c>
      <c r="H1646" s="88" t="s">
        <v>8278</v>
      </c>
      <c r="I1646">
        <v>1</v>
      </c>
      <c r="J1646" t="s">
        <v>13801</v>
      </c>
      <c r="K1646" t="s">
        <v>13802</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13800</v>
      </c>
      <c r="G1647" s="88">
        <v>1</v>
      </c>
      <c r="H1647" s="88" t="s">
        <v>8278</v>
      </c>
      <c r="I1647">
        <v>1</v>
      </c>
      <c r="J1647" t="s">
        <v>13801</v>
      </c>
      <c r="K1647" t="s">
        <v>13803</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13804</v>
      </c>
      <c r="G1648" s="88">
        <v>2</v>
      </c>
      <c r="H1648" s="88" t="s">
        <v>13770</v>
      </c>
      <c r="I1648">
        <v>1</v>
      </c>
      <c r="J1648" t="s">
        <v>13801</v>
      </c>
      <c r="K1648" t="s">
        <v>13805</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13804</v>
      </c>
      <c r="G1649" s="88">
        <v>2</v>
      </c>
      <c r="H1649" s="88" t="s">
        <v>13770</v>
      </c>
      <c r="I1649">
        <v>1</v>
      </c>
      <c r="J1649" t="s">
        <v>13801</v>
      </c>
      <c r="K1649" t="s">
        <v>13806</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13807</v>
      </c>
      <c r="G1650" s="88">
        <v>1</v>
      </c>
      <c r="H1650" s="88" t="s">
        <v>8278</v>
      </c>
      <c r="I1650">
        <v>1</v>
      </c>
      <c r="J1650" t="s">
        <v>13801</v>
      </c>
      <c r="K1650" t="s">
        <v>13808</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13807</v>
      </c>
      <c r="G1651" s="88">
        <v>1</v>
      </c>
      <c r="H1651" s="88" t="s">
        <v>8278</v>
      </c>
      <c r="I1651">
        <v>1</v>
      </c>
      <c r="J1651" t="s">
        <v>13801</v>
      </c>
      <c r="K1651" t="s">
        <v>13809</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13810</v>
      </c>
      <c r="G1652" s="88">
        <v>1</v>
      </c>
      <c r="H1652" s="88" t="s">
        <v>8278</v>
      </c>
      <c r="I1652">
        <v>1</v>
      </c>
      <c r="J1652" t="s">
        <v>13801</v>
      </c>
      <c r="K1652" t="s">
        <v>13811</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13810</v>
      </c>
      <c r="G1653" s="88">
        <v>1</v>
      </c>
      <c r="H1653" s="88" t="s">
        <v>8278</v>
      </c>
      <c r="I1653">
        <v>1</v>
      </c>
      <c r="J1653" t="s">
        <v>13801</v>
      </c>
      <c r="K1653" t="s">
        <v>13812</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13813</v>
      </c>
      <c r="G1654" s="88">
        <v>2</v>
      </c>
      <c r="H1654" s="88" t="s">
        <v>13770</v>
      </c>
      <c r="I1654">
        <v>3</v>
      </c>
      <c r="J1654" t="s">
        <v>13814</v>
      </c>
      <c r="K1654" t="s">
        <v>13771</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13813</v>
      </c>
      <c r="G1655" s="88">
        <v>2</v>
      </c>
      <c r="H1655" s="88" t="s">
        <v>13770</v>
      </c>
      <c r="I1655">
        <v>3</v>
      </c>
      <c r="J1655" t="s">
        <v>13814</v>
      </c>
      <c r="K1655" t="s">
        <v>13815</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13813</v>
      </c>
      <c r="G1656" s="88">
        <v>2</v>
      </c>
      <c r="H1656" s="88" t="s">
        <v>13770</v>
      </c>
      <c r="I1656">
        <v>3</v>
      </c>
      <c r="J1656" t="s">
        <v>13814</v>
      </c>
      <c r="K1656" t="s">
        <v>13816</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13800</v>
      </c>
      <c r="G1657" s="88">
        <v>1</v>
      </c>
      <c r="H1657" s="88" t="s">
        <v>8278</v>
      </c>
      <c r="I1657">
        <v>1</v>
      </c>
      <c r="J1657" t="s">
        <v>13801</v>
      </c>
      <c r="K1657" t="s">
        <v>13802</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13800</v>
      </c>
      <c r="G1658" s="88">
        <v>1</v>
      </c>
      <c r="H1658" s="88" t="s">
        <v>8278</v>
      </c>
      <c r="I1658">
        <v>1</v>
      </c>
      <c r="J1658" t="s">
        <v>13801</v>
      </c>
      <c r="K1658" t="s">
        <v>13803</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13804</v>
      </c>
      <c r="G1659" s="88">
        <v>2</v>
      </c>
      <c r="H1659" s="88" t="s">
        <v>13770</v>
      </c>
      <c r="I1659">
        <v>1</v>
      </c>
      <c r="J1659" t="s">
        <v>13801</v>
      </c>
      <c r="K1659" t="s">
        <v>13805</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13804</v>
      </c>
      <c r="G1660" s="88">
        <v>2</v>
      </c>
      <c r="H1660" s="88" t="s">
        <v>13770</v>
      </c>
      <c r="I1660">
        <v>1</v>
      </c>
      <c r="J1660" t="s">
        <v>13801</v>
      </c>
      <c r="K1660" t="s">
        <v>13806</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13807</v>
      </c>
      <c r="G1661" s="88">
        <v>1</v>
      </c>
      <c r="H1661" s="88" t="s">
        <v>8278</v>
      </c>
      <c r="I1661">
        <v>1</v>
      </c>
      <c r="J1661" t="s">
        <v>13801</v>
      </c>
      <c r="K1661" t="s">
        <v>13808</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13807</v>
      </c>
      <c r="G1662" s="88">
        <v>1</v>
      </c>
      <c r="H1662" s="88" t="s">
        <v>8278</v>
      </c>
      <c r="I1662">
        <v>1</v>
      </c>
      <c r="J1662" t="s">
        <v>13801</v>
      </c>
      <c r="K1662" t="s">
        <v>13809</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13810</v>
      </c>
      <c r="G1663" s="88">
        <v>1</v>
      </c>
      <c r="H1663" s="88" t="s">
        <v>8278</v>
      </c>
      <c r="I1663">
        <v>1</v>
      </c>
      <c r="J1663" t="s">
        <v>13801</v>
      </c>
      <c r="K1663" t="s">
        <v>13811</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13810</v>
      </c>
      <c r="G1664" s="88">
        <v>1</v>
      </c>
      <c r="H1664" s="88" t="s">
        <v>8278</v>
      </c>
      <c r="I1664">
        <v>1</v>
      </c>
      <c r="J1664" t="s">
        <v>13801</v>
      </c>
      <c r="K1664" t="s">
        <v>13812</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13813</v>
      </c>
      <c r="G1665" s="88">
        <v>2</v>
      </c>
      <c r="H1665" s="88" t="s">
        <v>13770</v>
      </c>
      <c r="I1665">
        <v>3</v>
      </c>
      <c r="J1665" t="s">
        <v>13814</v>
      </c>
      <c r="K1665" t="s">
        <v>13771</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13813</v>
      </c>
      <c r="G1666" s="88">
        <v>2</v>
      </c>
      <c r="H1666" s="88" t="s">
        <v>13770</v>
      </c>
      <c r="I1666">
        <v>3</v>
      </c>
      <c r="J1666" t="s">
        <v>13814</v>
      </c>
      <c r="K1666" t="s">
        <v>13815</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13813</v>
      </c>
      <c r="G1667" s="88">
        <v>2</v>
      </c>
      <c r="H1667" s="88" t="s">
        <v>13770</v>
      </c>
      <c r="I1667">
        <v>3</v>
      </c>
      <c r="J1667" t="s">
        <v>13814</v>
      </c>
      <c r="K1667" t="s">
        <v>13816</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13800</v>
      </c>
      <c r="G1668" s="88">
        <v>1</v>
      </c>
      <c r="H1668" s="88" t="s">
        <v>8278</v>
      </c>
      <c r="I1668">
        <v>1</v>
      </c>
      <c r="J1668" t="s">
        <v>13801</v>
      </c>
      <c r="K1668" t="s">
        <v>13802</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13800</v>
      </c>
      <c r="G1669" s="88">
        <v>1</v>
      </c>
      <c r="H1669" s="88" t="s">
        <v>8278</v>
      </c>
      <c r="I1669">
        <v>1</v>
      </c>
      <c r="J1669" t="s">
        <v>13801</v>
      </c>
      <c r="K1669" t="s">
        <v>13803</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13804</v>
      </c>
      <c r="G1670" s="88">
        <v>2</v>
      </c>
      <c r="H1670" s="88" t="s">
        <v>13770</v>
      </c>
      <c r="I1670">
        <v>1</v>
      </c>
      <c r="J1670" t="s">
        <v>13801</v>
      </c>
      <c r="K1670" t="s">
        <v>13805</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13804</v>
      </c>
      <c r="G1671" s="88">
        <v>2</v>
      </c>
      <c r="H1671" s="88" t="s">
        <v>13770</v>
      </c>
      <c r="I1671">
        <v>1</v>
      </c>
      <c r="J1671" t="s">
        <v>13801</v>
      </c>
      <c r="K1671" t="s">
        <v>13806</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13807</v>
      </c>
      <c r="G1672" s="88">
        <v>1</v>
      </c>
      <c r="H1672" s="88" t="s">
        <v>8278</v>
      </c>
      <c r="I1672">
        <v>1</v>
      </c>
      <c r="J1672" t="s">
        <v>13801</v>
      </c>
      <c r="K1672" t="s">
        <v>13808</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13807</v>
      </c>
      <c r="G1673" s="88">
        <v>1</v>
      </c>
      <c r="H1673" s="88" t="s">
        <v>8278</v>
      </c>
      <c r="I1673">
        <v>1</v>
      </c>
      <c r="J1673" t="s">
        <v>13801</v>
      </c>
      <c r="K1673" t="s">
        <v>13809</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13810</v>
      </c>
      <c r="G1674" s="88">
        <v>1</v>
      </c>
      <c r="H1674" s="88" t="s">
        <v>8278</v>
      </c>
      <c r="I1674">
        <v>1</v>
      </c>
      <c r="J1674" t="s">
        <v>13801</v>
      </c>
      <c r="K1674" t="s">
        <v>13811</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13810</v>
      </c>
      <c r="G1675" s="88">
        <v>1</v>
      </c>
      <c r="H1675" s="88" t="s">
        <v>8278</v>
      </c>
      <c r="I1675">
        <v>1</v>
      </c>
      <c r="J1675" t="s">
        <v>13801</v>
      </c>
      <c r="K1675" t="s">
        <v>13812</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13813</v>
      </c>
      <c r="G1676" s="88">
        <v>2</v>
      </c>
      <c r="H1676" s="88" t="s">
        <v>13770</v>
      </c>
      <c r="I1676">
        <v>3</v>
      </c>
      <c r="J1676" t="s">
        <v>13814</v>
      </c>
      <c r="K1676" t="s">
        <v>13771</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13813</v>
      </c>
      <c r="G1677" s="88">
        <v>2</v>
      </c>
      <c r="H1677" s="88" t="s">
        <v>13770</v>
      </c>
      <c r="I1677">
        <v>3</v>
      </c>
      <c r="J1677" t="s">
        <v>13814</v>
      </c>
      <c r="K1677" t="s">
        <v>13815</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13813</v>
      </c>
      <c r="G1678" s="88">
        <v>2</v>
      </c>
      <c r="H1678" s="88" t="s">
        <v>13770</v>
      </c>
      <c r="I1678">
        <v>3</v>
      </c>
      <c r="J1678" t="s">
        <v>13814</v>
      </c>
      <c r="K1678" t="s">
        <v>13816</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13800</v>
      </c>
      <c r="G1679" s="88">
        <v>1</v>
      </c>
      <c r="H1679" s="88" t="s">
        <v>8278</v>
      </c>
      <c r="I1679">
        <v>1</v>
      </c>
      <c r="J1679" t="s">
        <v>13801</v>
      </c>
      <c r="K1679" t="s">
        <v>13802</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13804</v>
      </c>
      <c r="G1680" s="88">
        <v>2</v>
      </c>
      <c r="H1680" s="88" t="s">
        <v>13770</v>
      </c>
      <c r="I1680">
        <v>1</v>
      </c>
      <c r="J1680" t="s">
        <v>13801</v>
      </c>
      <c r="K1680" t="s">
        <v>13805</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13804</v>
      </c>
      <c r="G1681" s="88">
        <v>2</v>
      </c>
      <c r="H1681" s="88" t="s">
        <v>13770</v>
      </c>
      <c r="I1681">
        <v>1</v>
      </c>
      <c r="J1681" t="s">
        <v>13801</v>
      </c>
      <c r="K1681" t="s">
        <v>13806</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13807</v>
      </c>
      <c r="G1682" s="88">
        <v>1</v>
      </c>
      <c r="H1682" s="88" t="s">
        <v>8278</v>
      </c>
      <c r="I1682">
        <v>1</v>
      </c>
      <c r="J1682" t="s">
        <v>13801</v>
      </c>
      <c r="K1682" t="s">
        <v>13808</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13810</v>
      </c>
      <c r="G1683" s="88">
        <v>1</v>
      </c>
      <c r="H1683" s="88" t="s">
        <v>8278</v>
      </c>
      <c r="I1683">
        <v>1</v>
      </c>
      <c r="J1683" t="s">
        <v>13801</v>
      </c>
      <c r="K1683" t="s">
        <v>13811</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13813</v>
      </c>
      <c r="G1684" s="88">
        <v>2</v>
      </c>
      <c r="H1684" s="88" t="s">
        <v>13770</v>
      </c>
      <c r="I1684">
        <v>3</v>
      </c>
      <c r="J1684" t="s">
        <v>13814</v>
      </c>
      <c r="K1684" t="s">
        <v>13771</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13813</v>
      </c>
      <c r="G1685" s="88">
        <v>2</v>
      </c>
      <c r="H1685" s="88" t="s">
        <v>13770</v>
      </c>
      <c r="I1685">
        <v>3</v>
      </c>
      <c r="J1685" t="s">
        <v>13814</v>
      </c>
      <c r="K1685" t="s">
        <v>13815</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13813</v>
      </c>
      <c r="G1686" s="88">
        <v>2</v>
      </c>
      <c r="H1686" s="88" t="s">
        <v>13770</v>
      </c>
      <c r="I1686">
        <v>3</v>
      </c>
      <c r="J1686" t="s">
        <v>13814</v>
      </c>
      <c r="K1686" t="s">
        <v>13816</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13800</v>
      </c>
      <c r="G1687" s="88">
        <v>1</v>
      </c>
      <c r="H1687" s="88" t="s">
        <v>8278</v>
      </c>
      <c r="I1687">
        <v>1</v>
      </c>
      <c r="J1687" t="s">
        <v>13801</v>
      </c>
      <c r="K1687" t="s">
        <v>13802</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13800</v>
      </c>
      <c r="G1688" s="88">
        <v>1</v>
      </c>
      <c r="H1688" s="88" t="s">
        <v>8278</v>
      </c>
      <c r="I1688">
        <v>1</v>
      </c>
      <c r="J1688" t="s">
        <v>13801</v>
      </c>
      <c r="K1688" t="s">
        <v>13803</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13804</v>
      </c>
      <c r="G1689" s="88">
        <v>2</v>
      </c>
      <c r="H1689" s="88" t="s">
        <v>13770</v>
      </c>
      <c r="I1689">
        <v>1</v>
      </c>
      <c r="J1689" t="s">
        <v>13801</v>
      </c>
      <c r="K1689" t="s">
        <v>13805</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13804</v>
      </c>
      <c r="G1690" s="88">
        <v>2</v>
      </c>
      <c r="H1690" s="88" t="s">
        <v>13770</v>
      </c>
      <c r="I1690">
        <v>1</v>
      </c>
      <c r="J1690" t="s">
        <v>13801</v>
      </c>
      <c r="K1690" t="s">
        <v>13806</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13807</v>
      </c>
      <c r="G1691" s="88">
        <v>1</v>
      </c>
      <c r="H1691" s="88" t="s">
        <v>8278</v>
      </c>
      <c r="I1691">
        <v>1</v>
      </c>
      <c r="J1691" t="s">
        <v>13801</v>
      </c>
      <c r="K1691" t="s">
        <v>13808</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13810</v>
      </c>
      <c r="G1692" s="88">
        <v>1</v>
      </c>
      <c r="H1692" s="88" t="s">
        <v>8278</v>
      </c>
      <c r="I1692">
        <v>1</v>
      </c>
      <c r="J1692" t="s">
        <v>13801</v>
      </c>
      <c r="K1692" t="s">
        <v>13811</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13810</v>
      </c>
      <c r="G1693" s="88">
        <v>1</v>
      </c>
      <c r="H1693" s="88" t="s">
        <v>8278</v>
      </c>
      <c r="I1693">
        <v>1</v>
      </c>
      <c r="J1693" t="s">
        <v>13801</v>
      </c>
      <c r="K1693" t="s">
        <v>13812</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13813</v>
      </c>
      <c r="G1694" s="88">
        <v>2</v>
      </c>
      <c r="H1694" s="88" t="s">
        <v>13770</v>
      </c>
      <c r="I1694">
        <v>3</v>
      </c>
      <c r="J1694" t="s">
        <v>13814</v>
      </c>
      <c r="K1694" t="s">
        <v>13771</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13813</v>
      </c>
      <c r="G1695" s="88">
        <v>2</v>
      </c>
      <c r="H1695" s="88" t="s">
        <v>13770</v>
      </c>
      <c r="I1695">
        <v>3</v>
      </c>
      <c r="J1695" t="s">
        <v>13814</v>
      </c>
      <c r="K1695" t="s">
        <v>13815</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13813</v>
      </c>
      <c r="G1696" s="88">
        <v>2</v>
      </c>
      <c r="H1696" s="88" t="s">
        <v>13770</v>
      </c>
      <c r="I1696">
        <v>3</v>
      </c>
      <c r="J1696" t="s">
        <v>13814</v>
      </c>
      <c r="K1696" t="s">
        <v>13816</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13800</v>
      </c>
      <c r="G1697" s="88">
        <v>1</v>
      </c>
      <c r="H1697" s="88" t="s">
        <v>8278</v>
      </c>
      <c r="I1697">
        <v>1</v>
      </c>
      <c r="J1697" t="s">
        <v>13801</v>
      </c>
      <c r="K1697" t="s">
        <v>13802</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13804</v>
      </c>
      <c r="G1698" s="88">
        <v>2</v>
      </c>
      <c r="H1698" s="88" t="s">
        <v>13770</v>
      </c>
      <c r="I1698">
        <v>1</v>
      </c>
      <c r="J1698" t="s">
        <v>13801</v>
      </c>
      <c r="K1698" t="s">
        <v>13805</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13804</v>
      </c>
      <c r="G1699" s="88">
        <v>2</v>
      </c>
      <c r="H1699" s="88" t="s">
        <v>13770</v>
      </c>
      <c r="I1699">
        <v>1</v>
      </c>
      <c r="J1699" t="s">
        <v>13801</v>
      </c>
      <c r="K1699" t="s">
        <v>13806</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13807</v>
      </c>
      <c r="G1700" s="88">
        <v>1</v>
      </c>
      <c r="H1700" s="88" t="s">
        <v>8278</v>
      </c>
      <c r="I1700">
        <v>1</v>
      </c>
      <c r="J1700" t="s">
        <v>13801</v>
      </c>
      <c r="K1700" t="s">
        <v>13808</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13810</v>
      </c>
      <c r="G1701" s="88">
        <v>1</v>
      </c>
      <c r="H1701" s="88" t="s">
        <v>8278</v>
      </c>
      <c r="I1701">
        <v>1</v>
      </c>
      <c r="J1701" t="s">
        <v>13801</v>
      </c>
      <c r="K1701" t="s">
        <v>13811</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13813</v>
      </c>
      <c r="G1702" s="88">
        <v>2</v>
      </c>
      <c r="H1702" s="88" t="s">
        <v>13770</v>
      </c>
      <c r="I1702">
        <v>3</v>
      </c>
      <c r="J1702" t="s">
        <v>13814</v>
      </c>
      <c r="K1702" t="s">
        <v>13771</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13813</v>
      </c>
      <c r="G1703" s="88">
        <v>2</v>
      </c>
      <c r="H1703" s="88" t="s">
        <v>13770</v>
      </c>
      <c r="I1703">
        <v>3</v>
      </c>
      <c r="J1703" t="s">
        <v>13814</v>
      </c>
      <c r="K1703" t="s">
        <v>13815</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13813</v>
      </c>
      <c r="G1704" s="88">
        <v>2</v>
      </c>
      <c r="H1704" s="88" t="s">
        <v>13770</v>
      </c>
      <c r="I1704">
        <v>3</v>
      </c>
      <c r="J1704" t="s">
        <v>13814</v>
      </c>
      <c r="K1704" t="s">
        <v>13816</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13800</v>
      </c>
      <c r="G1705" s="88">
        <v>1</v>
      </c>
      <c r="H1705" s="88" t="s">
        <v>8278</v>
      </c>
      <c r="I1705">
        <v>1</v>
      </c>
      <c r="J1705" t="s">
        <v>13801</v>
      </c>
      <c r="K1705" t="s">
        <v>13802</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13804</v>
      </c>
      <c r="G1706" s="88">
        <v>2</v>
      </c>
      <c r="H1706" s="88" t="s">
        <v>13770</v>
      </c>
      <c r="I1706">
        <v>1</v>
      </c>
      <c r="J1706" t="s">
        <v>13801</v>
      </c>
      <c r="K1706" t="s">
        <v>13805</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13807</v>
      </c>
      <c r="G1707" s="88">
        <v>1</v>
      </c>
      <c r="H1707" s="88" t="s">
        <v>8278</v>
      </c>
      <c r="I1707">
        <v>1</v>
      </c>
      <c r="J1707" t="s">
        <v>13801</v>
      </c>
      <c r="K1707" t="s">
        <v>13808</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13810</v>
      </c>
      <c r="G1708" s="88">
        <v>1</v>
      </c>
      <c r="H1708" s="88" t="s">
        <v>8278</v>
      </c>
      <c r="I1708">
        <v>1</v>
      </c>
      <c r="J1708" t="s">
        <v>13801</v>
      </c>
      <c r="K1708" t="s">
        <v>13811</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13813</v>
      </c>
      <c r="G1709" s="88">
        <v>2</v>
      </c>
      <c r="H1709" s="88" t="s">
        <v>13770</v>
      </c>
      <c r="I1709">
        <v>3</v>
      </c>
      <c r="J1709" t="s">
        <v>13814</v>
      </c>
      <c r="K1709" t="s">
        <v>13771</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13813</v>
      </c>
      <c r="G1710" s="88">
        <v>2</v>
      </c>
      <c r="H1710" s="88" t="s">
        <v>13770</v>
      </c>
      <c r="I1710">
        <v>3</v>
      </c>
      <c r="J1710" t="s">
        <v>13814</v>
      </c>
      <c r="K1710" t="s">
        <v>13815</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13813</v>
      </c>
      <c r="G1711" s="88">
        <v>2</v>
      </c>
      <c r="H1711" s="88" t="s">
        <v>13770</v>
      </c>
      <c r="I1711">
        <v>3</v>
      </c>
      <c r="J1711" t="s">
        <v>13814</v>
      </c>
      <c r="K1711" t="s">
        <v>13816</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13800</v>
      </c>
      <c r="G1712" s="88">
        <v>1</v>
      </c>
      <c r="H1712" s="88" t="s">
        <v>8278</v>
      </c>
      <c r="I1712">
        <v>1</v>
      </c>
      <c r="J1712" t="s">
        <v>13801</v>
      </c>
      <c r="K1712" t="s">
        <v>13802</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13800</v>
      </c>
      <c r="G1713" s="88">
        <v>1</v>
      </c>
      <c r="H1713" s="88" t="s">
        <v>8278</v>
      </c>
      <c r="I1713">
        <v>1</v>
      </c>
      <c r="J1713" t="s">
        <v>13801</v>
      </c>
      <c r="K1713" t="s">
        <v>13803</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13804</v>
      </c>
      <c r="G1714" s="88">
        <v>2</v>
      </c>
      <c r="H1714" s="88" t="s">
        <v>13770</v>
      </c>
      <c r="I1714">
        <v>1</v>
      </c>
      <c r="J1714" t="s">
        <v>13801</v>
      </c>
      <c r="K1714" t="s">
        <v>13805</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13804</v>
      </c>
      <c r="G1715" s="88">
        <v>2</v>
      </c>
      <c r="H1715" s="88" t="s">
        <v>13770</v>
      </c>
      <c r="I1715">
        <v>1</v>
      </c>
      <c r="J1715" t="s">
        <v>13801</v>
      </c>
      <c r="K1715" t="s">
        <v>13806</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13807</v>
      </c>
      <c r="G1716" s="88">
        <v>1</v>
      </c>
      <c r="H1716" s="88" t="s">
        <v>8278</v>
      </c>
      <c r="I1716">
        <v>1</v>
      </c>
      <c r="J1716" t="s">
        <v>13801</v>
      </c>
      <c r="K1716" t="s">
        <v>13808</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13810</v>
      </c>
      <c r="G1717" s="88">
        <v>1</v>
      </c>
      <c r="H1717" s="88" t="s">
        <v>8278</v>
      </c>
      <c r="I1717">
        <v>1</v>
      </c>
      <c r="J1717" t="s">
        <v>13801</v>
      </c>
      <c r="K1717" t="s">
        <v>13811</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13810</v>
      </c>
      <c r="G1718" s="88">
        <v>1</v>
      </c>
      <c r="H1718" s="88" t="s">
        <v>8278</v>
      </c>
      <c r="I1718">
        <v>1</v>
      </c>
      <c r="J1718" t="s">
        <v>13801</v>
      </c>
      <c r="K1718" t="s">
        <v>13812</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13813</v>
      </c>
      <c r="G1719" s="88">
        <v>2</v>
      </c>
      <c r="H1719" s="88" t="s">
        <v>13770</v>
      </c>
      <c r="I1719">
        <v>3</v>
      </c>
      <c r="J1719" t="s">
        <v>13814</v>
      </c>
      <c r="K1719" t="s">
        <v>13771</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13813</v>
      </c>
      <c r="G1720" s="88">
        <v>2</v>
      </c>
      <c r="H1720" s="88" t="s">
        <v>13770</v>
      </c>
      <c r="I1720">
        <v>3</v>
      </c>
      <c r="J1720" t="s">
        <v>13814</v>
      </c>
      <c r="K1720" t="s">
        <v>13815</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13813</v>
      </c>
      <c r="G1721" s="88">
        <v>2</v>
      </c>
      <c r="H1721" s="88" t="s">
        <v>13770</v>
      </c>
      <c r="I1721">
        <v>3</v>
      </c>
      <c r="J1721" t="s">
        <v>13814</v>
      </c>
      <c r="K1721" t="s">
        <v>13816</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13800</v>
      </c>
      <c r="G1722" s="88">
        <v>1</v>
      </c>
      <c r="H1722" s="88" t="s">
        <v>8278</v>
      </c>
      <c r="I1722">
        <v>1</v>
      </c>
      <c r="J1722" t="s">
        <v>13801</v>
      </c>
      <c r="K1722" t="s">
        <v>13802</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13800</v>
      </c>
      <c r="G1723" s="88">
        <v>1</v>
      </c>
      <c r="H1723" s="88" t="s">
        <v>8278</v>
      </c>
      <c r="I1723">
        <v>1</v>
      </c>
      <c r="J1723" t="s">
        <v>13801</v>
      </c>
      <c r="K1723" t="s">
        <v>13803</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13804</v>
      </c>
      <c r="G1724" s="88">
        <v>2</v>
      </c>
      <c r="H1724" s="88" t="s">
        <v>13770</v>
      </c>
      <c r="I1724">
        <v>1</v>
      </c>
      <c r="J1724" t="s">
        <v>13801</v>
      </c>
      <c r="K1724" t="s">
        <v>13771</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13804</v>
      </c>
      <c r="G1725" s="88">
        <v>2</v>
      </c>
      <c r="H1725" s="88" t="s">
        <v>13770</v>
      </c>
      <c r="I1725">
        <v>1</v>
      </c>
      <c r="J1725" t="s">
        <v>13801</v>
      </c>
      <c r="K1725" t="s">
        <v>13805</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13804</v>
      </c>
      <c r="G1726" s="88">
        <v>2</v>
      </c>
      <c r="H1726" s="88" t="s">
        <v>13770</v>
      </c>
      <c r="I1726">
        <v>1</v>
      </c>
      <c r="J1726" t="s">
        <v>13801</v>
      </c>
      <c r="K1726" t="s">
        <v>13806</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13807</v>
      </c>
      <c r="G1727" s="88">
        <v>1</v>
      </c>
      <c r="H1727" s="88" t="s">
        <v>8278</v>
      </c>
      <c r="I1727">
        <v>1</v>
      </c>
      <c r="J1727" t="s">
        <v>13801</v>
      </c>
      <c r="K1727" t="s">
        <v>13808</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13810</v>
      </c>
      <c r="G1728" s="88">
        <v>1</v>
      </c>
      <c r="H1728" s="88" t="s">
        <v>8278</v>
      </c>
      <c r="I1728">
        <v>1</v>
      </c>
      <c r="J1728" t="s">
        <v>13801</v>
      </c>
      <c r="K1728" t="s">
        <v>13811</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13810</v>
      </c>
      <c r="G1729" s="88">
        <v>1</v>
      </c>
      <c r="H1729" s="88" t="s">
        <v>8278</v>
      </c>
      <c r="I1729">
        <v>1</v>
      </c>
      <c r="J1729" t="s">
        <v>13801</v>
      </c>
      <c r="K1729" t="s">
        <v>13812</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13813</v>
      </c>
      <c r="G1730" s="88">
        <v>2</v>
      </c>
      <c r="H1730" s="88" t="s">
        <v>13770</v>
      </c>
      <c r="I1730">
        <v>3</v>
      </c>
      <c r="J1730" t="s">
        <v>13814</v>
      </c>
      <c r="K1730" t="s">
        <v>13771</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13813</v>
      </c>
      <c r="G1731" s="88">
        <v>2</v>
      </c>
      <c r="H1731" s="88" t="s">
        <v>13770</v>
      </c>
      <c r="I1731">
        <v>3</v>
      </c>
      <c r="J1731" t="s">
        <v>13814</v>
      </c>
      <c r="K1731" t="s">
        <v>13815</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13813</v>
      </c>
      <c r="G1732" s="88">
        <v>2</v>
      </c>
      <c r="H1732" s="88" t="s">
        <v>13770</v>
      </c>
      <c r="I1732">
        <v>3</v>
      </c>
      <c r="J1732" t="s">
        <v>13814</v>
      </c>
      <c r="K1732" t="s">
        <v>13816</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13800</v>
      </c>
      <c r="G1733" s="88">
        <v>1</v>
      </c>
      <c r="H1733" s="88" t="s">
        <v>8278</v>
      </c>
      <c r="I1733">
        <v>1</v>
      </c>
      <c r="J1733" t="s">
        <v>13801</v>
      </c>
      <c r="K1733" t="s">
        <v>13802</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13800</v>
      </c>
      <c r="G1734" s="88">
        <v>1</v>
      </c>
      <c r="H1734" s="88" t="s">
        <v>8278</v>
      </c>
      <c r="I1734">
        <v>1</v>
      </c>
      <c r="J1734" t="s">
        <v>13801</v>
      </c>
      <c r="K1734" t="s">
        <v>13803</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13804</v>
      </c>
      <c r="G1735" s="88">
        <v>2</v>
      </c>
      <c r="H1735" s="88" t="s">
        <v>13770</v>
      </c>
      <c r="I1735">
        <v>1</v>
      </c>
      <c r="J1735" t="s">
        <v>13801</v>
      </c>
      <c r="K1735" t="s">
        <v>13805</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13804</v>
      </c>
      <c r="G1736" s="88">
        <v>2</v>
      </c>
      <c r="H1736" s="88" t="s">
        <v>13770</v>
      </c>
      <c r="I1736">
        <v>1</v>
      </c>
      <c r="J1736" t="s">
        <v>13801</v>
      </c>
      <c r="K1736" t="s">
        <v>13806</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13807</v>
      </c>
      <c r="G1737" s="88">
        <v>1</v>
      </c>
      <c r="H1737" s="88" t="s">
        <v>8278</v>
      </c>
      <c r="I1737">
        <v>1</v>
      </c>
      <c r="J1737" t="s">
        <v>13801</v>
      </c>
      <c r="K1737" t="s">
        <v>13808</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13810</v>
      </c>
      <c r="G1738" s="88">
        <v>1</v>
      </c>
      <c r="H1738" s="88" t="s">
        <v>8278</v>
      </c>
      <c r="I1738">
        <v>1</v>
      </c>
      <c r="J1738" t="s">
        <v>13801</v>
      </c>
      <c r="K1738" t="s">
        <v>13811</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13810</v>
      </c>
      <c r="G1739" s="88">
        <v>1</v>
      </c>
      <c r="H1739" s="88" t="s">
        <v>8278</v>
      </c>
      <c r="I1739">
        <v>1</v>
      </c>
      <c r="J1739" t="s">
        <v>13801</v>
      </c>
      <c r="K1739" t="s">
        <v>13812</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13813</v>
      </c>
      <c r="G1740" s="88">
        <v>2</v>
      </c>
      <c r="H1740" s="88" t="s">
        <v>13770</v>
      </c>
      <c r="I1740">
        <v>3</v>
      </c>
      <c r="J1740" t="s">
        <v>13814</v>
      </c>
      <c r="K1740" t="s">
        <v>13771</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13813</v>
      </c>
      <c r="G1741" s="88">
        <v>2</v>
      </c>
      <c r="H1741" s="88" t="s">
        <v>13770</v>
      </c>
      <c r="I1741">
        <v>3</v>
      </c>
      <c r="J1741" t="s">
        <v>13814</v>
      </c>
      <c r="K1741" t="s">
        <v>13815</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13813</v>
      </c>
      <c r="G1742" s="88">
        <v>2</v>
      </c>
      <c r="H1742" s="88" t="s">
        <v>13770</v>
      </c>
      <c r="I1742">
        <v>3</v>
      </c>
      <c r="J1742" t="s">
        <v>13814</v>
      </c>
      <c r="K1742" t="s">
        <v>13816</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13800</v>
      </c>
      <c r="G1743" s="88">
        <v>1</v>
      </c>
      <c r="H1743" s="88" t="s">
        <v>8278</v>
      </c>
      <c r="I1743">
        <v>1</v>
      </c>
      <c r="J1743" t="s">
        <v>13801</v>
      </c>
      <c r="K1743" t="s">
        <v>13802</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13800</v>
      </c>
      <c r="G1744" s="88">
        <v>1</v>
      </c>
      <c r="H1744" s="88" t="s">
        <v>8278</v>
      </c>
      <c r="I1744">
        <v>1</v>
      </c>
      <c r="J1744" t="s">
        <v>13801</v>
      </c>
      <c r="K1744" t="s">
        <v>13803</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13804</v>
      </c>
      <c r="G1745" s="88">
        <v>2</v>
      </c>
      <c r="H1745" s="88" t="s">
        <v>13770</v>
      </c>
      <c r="I1745">
        <v>1</v>
      </c>
      <c r="J1745" t="s">
        <v>13801</v>
      </c>
      <c r="K1745" t="s">
        <v>13805</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13804</v>
      </c>
      <c r="G1746" s="88">
        <v>2</v>
      </c>
      <c r="H1746" s="88" t="s">
        <v>13770</v>
      </c>
      <c r="I1746">
        <v>1</v>
      </c>
      <c r="J1746" t="s">
        <v>13801</v>
      </c>
      <c r="K1746" t="s">
        <v>13806</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13807</v>
      </c>
      <c r="G1747" s="88">
        <v>1</v>
      </c>
      <c r="H1747" s="88" t="s">
        <v>8278</v>
      </c>
      <c r="I1747">
        <v>1</v>
      </c>
      <c r="J1747" t="s">
        <v>13801</v>
      </c>
      <c r="K1747" t="s">
        <v>13808</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13810</v>
      </c>
      <c r="G1748" s="88">
        <v>1</v>
      </c>
      <c r="H1748" s="88" t="s">
        <v>8278</v>
      </c>
      <c r="I1748">
        <v>1</v>
      </c>
      <c r="J1748" t="s">
        <v>13801</v>
      </c>
      <c r="K1748" t="s">
        <v>13811</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13810</v>
      </c>
      <c r="G1749" s="88">
        <v>1</v>
      </c>
      <c r="H1749" s="88" t="s">
        <v>8278</v>
      </c>
      <c r="I1749">
        <v>1</v>
      </c>
      <c r="J1749" t="s">
        <v>13801</v>
      </c>
      <c r="K1749" t="s">
        <v>13812</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13813</v>
      </c>
      <c r="G1750" s="88">
        <v>2</v>
      </c>
      <c r="H1750" s="88" t="s">
        <v>13770</v>
      </c>
      <c r="I1750">
        <v>3</v>
      </c>
      <c r="J1750" t="s">
        <v>13814</v>
      </c>
      <c r="K1750" t="s">
        <v>13771</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13813</v>
      </c>
      <c r="G1751" s="88">
        <v>2</v>
      </c>
      <c r="H1751" s="88" t="s">
        <v>13770</v>
      </c>
      <c r="I1751">
        <v>3</v>
      </c>
      <c r="J1751" t="s">
        <v>13814</v>
      </c>
      <c r="K1751" t="s">
        <v>13815</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13813</v>
      </c>
      <c r="G1752" s="88">
        <v>2</v>
      </c>
      <c r="H1752" s="88" t="s">
        <v>13770</v>
      </c>
      <c r="I1752">
        <v>3</v>
      </c>
      <c r="J1752" t="s">
        <v>13814</v>
      </c>
      <c r="K1752" t="s">
        <v>13816</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13800</v>
      </c>
      <c r="G1753" s="88">
        <v>1</v>
      </c>
      <c r="H1753" s="88" t="s">
        <v>8278</v>
      </c>
      <c r="I1753">
        <v>1</v>
      </c>
      <c r="J1753" t="s">
        <v>13801</v>
      </c>
      <c r="K1753" t="s">
        <v>13802</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13800</v>
      </c>
      <c r="G1754" s="88">
        <v>1</v>
      </c>
      <c r="H1754" s="88" t="s">
        <v>8278</v>
      </c>
      <c r="I1754">
        <v>1</v>
      </c>
      <c r="J1754" t="s">
        <v>13801</v>
      </c>
      <c r="K1754" t="s">
        <v>13803</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13804</v>
      </c>
      <c r="G1755" s="88">
        <v>2</v>
      </c>
      <c r="H1755" s="88" t="s">
        <v>13770</v>
      </c>
      <c r="I1755">
        <v>1</v>
      </c>
      <c r="J1755" t="s">
        <v>13801</v>
      </c>
      <c r="K1755" t="s">
        <v>13805</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13804</v>
      </c>
      <c r="G1756" s="88">
        <v>2</v>
      </c>
      <c r="H1756" s="88" t="s">
        <v>13770</v>
      </c>
      <c r="I1756">
        <v>1</v>
      </c>
      <c r="J1756" t="s">
        <v>13801</v>
      </c>
      <c r="K1756" t="s">
        <v>13806</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13807</v>
      </c>
      <c r="G1757" s="88">
        <v>1</v>
      </c>
      <c r="H1757" s="88" t="s">
        <v>8278</v>
      </c>
      <c r="I1757">
        <v>1</v>
      </c>
      <c r="J1757" t="s">
        <v>13801</v>
      </c>
      <c r="K1757" t="s">
        <v>13808</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13807</v>
      </c>
      <c r="G1758" s="88">
        <v>1</v>
      </c>
      <c r="H1758" s="88" t="s">
        <v>8278</v>
      </c>
      <c r="I1758">
        <v>1</v>
      </c>
      <c r="J1758" t="s">
        <v>13801</v>
      </c>
      <c r="K1758" t="s">
        <v>13809</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13810</v>
      </c>
      <c r="G1759" s="88">
        <v>1</v>
      </c>
      <c r="H1759" s="88" t="s">
        <v>8278</v>
      </c>
      <c r="I1759">
        <v>1</v>
      </c>
      <c r="J1759" t="s">
        <v>13801</v>
      </c>
      <c r="K1759" t="s">
        <v>13811</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13810</v>
      </c>
      <c r="G1760" s="88">
        <v>1</v>
      </c>
      <c r="H1760" s="88" t="s">
        <v>8278</v>
      </c>
      <c r="I1760">
        <v>1</v>
      </c>
      <c r="J1760" t="s">
        <v>13801</v>
      </c>
      <c r="K1760" t="s">
        <v>13812</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13813</v>
      </c>
      <c r="G1761" s="88">
        <v>2</v>
      </c>
      <c r="H1761" s="88" t="s">
        <v>13770</v>
      </c>
      <c r="I1761">
        <v>3</v>
      </c>
      <c r="J1761" t="s">
        <v>13814</v>
      </c>
      <c r="K1761" t="s">
        <v>13771</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13813</v>
      </c>
      <c r="G1762" s="88">
        <v>2</v>
      </c>
      <c r="H1762" s="88" t="s">
        <v>13770</v>
      </c>
      <c r="I1762">
        <v>3</v>
      </c>
      <c r="J1762" t="s">
        <v>13814</v>
      </c>
      <c r="K1762" t="s">
        <v>13815</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13813</v>
      </c>
      <c r="G1763" s="88">
        <v>2</v>
      </c>
      <c r="H1763" s="88" t="s">
        <v>13770</v>
      </c>
      <c r="I1763">
        <v>3</v>
      </c>
      <c r="J1763" t="s">
        <v>13814</v>
      </c>
      <c r="K1763" t="s">
        <v>13816</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13800</v>
      </c>
      <c r="G1764" s="88">
        <v>1</v>
      </c>
      <c r="H1764" s="88" t="s">
        <v>8278</v>
      </c>
      <c r="I1764">
        <v>1</v>
      </c>
      <c r="J1764" t="s">
        <v>13801</v>
      </c>
      <c r="K1764" t="s">
        <v>13802</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13800</v>
      </c>
      <c r="G1765" s="88">
        <v>1</v>
      </c>
      <c r="H1765" s="88" t="s">
        <v>8278</v>
      </c>
      <c r="I1765">
        <v>1</v>
      </c>
      <c r="J1765" t="s">
        <v>13801</v>
      </c>
      <c r="K1765" t="s">
        <v>13803</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13804</v>
      </c>
      <c r="G1766" s="88">
        <v>2</v>
      </c>
      <c r="H1766" s="88" t="s">
        <v>13770</v>
      </c>
      <c r="I1766">
        <v>1</v>
      </c>
      <c r="J1766" t="s">
        <v>13801</v>
      </c>
      <c r="K1766" t="s">
        <v>13805</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13804</v>
      </c>
      <c r="G1767" s="88">
        <v>2</v>
      </c>
      <c r="H1767" s="88" t="s">
        <v>13770</v>
      </c>
      <c r="I1767">
        <v>1</v>
      </c>
      <c r="J1767" t="s">
        <v>13801</v>
      </c>
      <c r="K1767" t="s">
        <v>13806</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13807</v>
      </c>
      <c r="G1768" s="88">
        <v>1</v>
      </c>
      <c r="H1768" s="88" t="s">
        <v>8278</v>
      </c>
      <c r="I1768">
        <v>1</v>
      </c>
      <c r="J1768" t="s">
        <v>13801</v>
      </c>
      <c r="K1768" t="s">
        <v>13808</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13810</v>
      </c>
      <c r="G1769" s="88">
        <v>1</v>
      </c>
      <c r="H1769" s="88" t="s">
        <v>8278</v>
      </c>
      <c r="I1769">
        <v>1</v>
      </c>
      <c r="J1769" t="s">
        <v>13801</v>
      </c>
      <c r="K1769" t="s">
        <v>13811</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13810</v>
      </c>
      <c r="G1770" s="88">
        <v>1</v>
      </c>
      <c r="H1770" s="88" t="s">
        <v>8278</v>
      </c>
      <c r="I1770">
        <v>1</v>
      </c>
      <c r="J1770" t="s">
        <v>13801</v>
      </c>
      <c r="K1770" t="s">
        <v>13812</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13813</v>
      </c>
      <c r="G1771" s="88">
        <v>2</v>
      </c>
      <c r="H1771" s="88" t="s">
        <v>13770</v>
      </c>
      <c r="I1771">
        <v>3</v>
      </c>
      <c r="J1771" t="s">
        <v>13814</v>
      </c>
      <c r="K1771" t="s">
        <v>13771</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13813</v>
      </c>
      <c r="G1772" s="88">
        <v>2</v>
      </c>
      <c r="H1772" s="88" t="s">
        <v>13770</v>
      </c>
      <c r="I1772">
        <v>3</v>
      </c>
      <c r="J1772" t="s">
        <v>13814</v>
      </c>
      <c r="K1772" t="s">
        <v>13815</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13813</v>
      </c>
      <c r="G1773" s="88">
        <v>2</v>
      </c>
      <c r="H1773" s="88" t="s">
        <v>13770</v>
      </c>
      <c r="I1773">
        <v>3</v>
      </c>
      <c r="J1773" t="s">
        <v>13814</v>
      </c>
      <c r="K1773" t="s">
        <v>13816</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13800</v>
      </c>
      <c r="G1774" s="88">
        <v>1</v>
      </c>
      <c r="H1774" s="88" t="s">
        <v>8278</v>
      </c>
      <c r="I1774">
        <v>1</v>
      </c>
      <c r="J1774" t="s">
        <v>13801</v>
      </c>
      <c r="K1774" t="s">
        <v>13802</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13804</v>
      </c>
      <c r="G1775" s="88">
        <v>2</v>
      </c>
      <c r="H1775" s="88" t="s">
        <v>13770</v>
      </c>
      <c r="I1775">
        <v>1</v>
      </c>
      <c r="J1775" t="s">
        <v>13801</v>
      </c>
      <c r="K1775" t="s">
        <v>13805</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13804</v>
      </c>
      <c r="G1776" s="88">
        <v>2</v>
      </c>
      <c r="H1776" s="88" t="s">
        <v>13770</v>
      </c>
      <c r="I1776">
        <v>1</v>
      </c>
      <c r="J1776" t="s">
        <v>13801</v>
      </c>
      <c r="K1776" t="s">
        <v>13806</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13807</v>
      </c>
      <c r="G1777" s="88">
        <v>1</v>
      </c>
      <c r="H1777" s="88" t="s">
        <v>8278</v>
      </c>
      <c r="I1777">
        <v>1</v>
      </c>
      <c r="J1777" t="s">
        <v>13801</v>
      </c>
      <c r="K1777" t="s">
        <v>13808</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13810</v>
      </c>
      <c r="G1778" s="88">
        <v>1</v>
      </c>
      <c r="H1778" s="88" t="s">
        <v>8278</v>
      </c>
      <c r="I1778">
        <v>1</v>
      </c>
      <c r="J1778" t="s">
        <v>13801</v>
      </c>
      <c r="K1778" t="s">
        <v>13811</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13813</v>
      </c>
      <c r="G1779" s="88">
        <v>2</v>
      </c>
      <c r="H1779" s="88" t="s">
        <v>13770</v>
      </c>
      <c r="I1779">
        <v>3</v>
      </c>
      <c r="J1779" t="s">
        <v>13814</v>
      </c>
      <c r="K1779" t="s">
        <v>13771</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13813</v>
      </c>
      <c r="G1780" s="88">
        <v>2</v>
      </c>
      <c r="H1780" s="88" t="s">
        <v>13770</v>
      </c>
      <c r="I1780">
        <v>3</v>
      </c>
      <c r="J1780" t="s">
        <v>13814</v>
      </c>
      <c r="K1780" t="s">
        <v>13815</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13813</v>
      </c>
      <c r="G1781" s="88">
        <v>2</v>
      </c>
      <c r="H1781" s="88" t="s">
        <v>13770</v>
      </c>
      <c r="I1781">
        <v>3</v>
      </c>
      <c r="J1781" t="s">
        <v>13814</v>
      </c>
      <c r="K1781" t="s">
        <v>13816</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13800</v>
      </c>
      <c r="G1782" s="88">
        <v>1</v>
      </c>
      <c r="H1782" s="88" t="s">
        <v>8278</v>
      </c>
      <c r="I1782">
        <v>1</v>
      </c>
      <c r="J1782" t="s">
        <v>13801</v>
      </c>
      <c r="K1782" t="s">
        <v>13802</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13800</v>
      </c>
      <c r="G1783" s="88">
        <v>1</v>
      </c>
      <c r="H1783" s="88" t="s">
        <v>8278</v>
      </c>
      <c r="I1783">
        <v>1</v>
      </c>
      <c r="J1783" t="s">
        <v>13801</v>
      </c>
      <c r="K1783" t="s">
        <v>13803</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13800</v>
      </c>
      <c r="G1784" s="88">
        <v>1</v>
      </c>
      <c r="H1784" s="88" t="s">
        <v>8278</v>
      </c>
      <c r="I1784">
        <v>1</v>
      </c>
      <c r="J1784" t="s">
        <v>13801</v>
      </c>
      <c r="K1784" t="s">
        <v>13771</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13804</v>
      </c>
      <c r="G1785" s="88">
        <v>2</v>
      </c>
      <c r="H1785" s="88" t="s">
        <v>13770</v>
      </c>
      <c r="I1785">
        <v>1</v>
      </c>
      <c r="J1785" t="s">
        <v>13801</v>
      </c>
      <c r="K1785" t="s">
        <v>13805</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13804</v>
      </c>
      <c r="G1786" s="88">
        <v>2</v>
      </c>
      <c r="H1786" s="88" t="s">
        <v>13770</v>
      </c>
      <c r="I1786">
        <v>1</v>
      </c>
      <c r="J1786" t="s">
        <v>13801</v>
      </c>
      <c r="K1786" t="s">
        <v>13806</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13807</v>
      </c>
      <c r="G1787" s="88">
        <v>1</v>
      </c>
      <c r="H1787" s="88" t="s">
        <v>8278</v>
      </c>
      <c r="I1787">
        <v>1</v>
      </c>
      <c r="J1787" t="s">
        <v>13801</v>
      </c>
      <c r="K1787" t="s">
        <v>13808</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13807</v>
      </c>
      <c r="G1788" s="88">
        <v>1</v>
      </c>
      <c r="H1788" s="88" t="s">
        <v>8278</v>
      </c>
      <c r="I1788">
        <v>1</v>
      </c>
      <c r="J1788" t="s">
        <v>13801</v>
      </c>
      <c r="K1788" t="s">
        <v>13771</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13810</v>
      </c>
      <c r="G1789" s="88">
        <v>1</v>
      </c>
      <c r="H1789" s="88" t="s">
        <v>8278</v>
      </c>
      <c r="I1789">
        <v>1</v>
      </c>
      <c r="J1789" t="s">
        <v>13801</v>
      </c>
      <c r="K1789" t="s">
        <v>13811</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13810</v>
      </c>
      <c r="G1790" s="88">
        <v>1</v>
      </c>
      <c r="H1790" s="88" t="s">
        <v>8278</v>
      </c>
      <c r="I1790">
        <v>1</v>
      </c>
      <c r="J1790" t="s">
        <v>13801</v>
      </c>
      <c r="K1790" t="s">
        <v>13812</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13810</v>
      </c>
      <c r="G1791" s="88">
        <v>1</v>
      </c>
      <c r="H1791" s="88" t="s">
        <v>8278</v>
      </c>
      <c r="I1791">
        <v>1</v>
      </c>
      <c r="J1791" t="s">
        <v>13801</v>
      </c>
      <c r="K1791" t="s">
        <v>13771</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13813</v>
      </c>
      <c r="G1792" s="88">
        <v>2</v>
      </c>
      <c r="H1792" s="88" t="s">
        <v>13770</v>
      </c>
      <c r="I1792">
        <v>3</v>
      </c>
      <c r="J1792" t="s">
        <v>13814</v>
      </c>
      <c r="K1792" t="s">
        <v>13771</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13813</v>
      </c>
      <c r="G1793" s="88">
        <v>2</v>
      </c>
      <c r="H1793" s="88" t="s">
        <v>13770</v>
      </c>
      <c r="I1793">
        <v>3</v>
      </c>
      <c r="J1793" t="s">
        <v>13814</v>
      </c>
      <c r="K1793" t="s">
        <v>13815</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13813</v>
      </c>
      <c r="G1794" s="88">
        <v>2</v>
      </c>
      <c r="H1794" s="88" t="s">
        <v>13770</v>
      </c>
      <c r="I1794">
        <v>3</v>
      </c>
      <c r="J1794" t="s">
        <v>13814</v>
      </c>
      <c r="K1794" t="s">
        <v>13816</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13800</v>
      </c>
      <c r="G1795" s="88">
        <v>1</v>
      </c>
      <c r="H1795" s="88" t="s">
        <v>8278</v>
      </c>
      <c r="I1795">
        <v>1</v>
      </c>
      <c r="J1795" t="s">
        <v>13801</v>
      </c>
      <c r="K1795" t="s">
        <v>13802</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13800</v>
      </c>
      <c r="G1796" s="88">
        <v>1</v>
      </c>
      <c r="H1796" s="88" t="s">
        <v>8278</v>
      </c>
      <c r="I1796">
        <v>1</v>
      </c>
      <c r="J1796" t="s">
        <v>13801</v>
      </c>
      <c r="K1796" t="s">
        <v>13803</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13804</v>
      </c>
      <c r="G1797" s="88">
        <v>2</v>
      </c>
      <c r="H1797" s="88" t="s">
        <v>13770</v>
      </c>
      <c r="I1797">
        <v>1</v>
      </c>
      <c r="J1797" t="s">
        <v>13801</v>
      </c>
      <c r="K1797" t="s">
        <v>13805</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13804</v>
      </c>
      <c r="G1798" s="88">
        <v>2</v>
      </c>
      <c r="H1798" s="88" t="s">
        <v>13770</v>
      </c>
      <c r="I1798">
        <v>1</v>
      </c>
      <c r="J1798" t="s">
        <v>13801</v>
      </c>
      <c r="K1798" t="s">
        <v>13806</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13807</v>
      </c>
      <c r="G1799" s="88">
        <v>1</v>
      </c>
      <c r="H1799" s="88" t="s">
        <v>8278</v>
      </c>
      <c r="I1799">
        <v>1</v>
      </c>
      <c r="J1799" t="s">
        <v>13801</v>
      </c>
      <c r="K1799" t="s">
        <v>13808</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13810</v>
      </c>
      <c r="G1800" s="88">
        <v>1</v>
      </c>
      <c r="H1800" s="88" t="s">
        <v>8278</v>
      </c>
      <c r="I1800">
        <v>1</v>
      </c>
      <c r="J1800" t="s">
        <v>13801</v>
      </c>
      <c r="K1800" t="s">
        <v>13811</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13810</v>
      </c>
      <c r="G1801" s="88">
        <v>1</v>
      </c>
      <c r="H1801" s="88" t="s">
        <v>8278</v>
      </c>
      <c r="I1801">
        <v>1</v>
      </c>
      <c r="J1801" t="s">
        <v>13801</v>
      </c>
      <c r="K1801" t="s">
        <v>13812</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13813</v>
      </c>
      <c r="G1802" s="88">
        <v>2</v>
      </c>
      <c r="H1802" s="88" t="s">
        <v>13770</v>
      </c>
      <c r="I1802">
        <v>3</v>
      </c>
      <c r="J1802" t="s">
        <v>13814</v>
      </c>
      <c r="K1802" t="s">
        <v>13771</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13813</v>
      </c>
      <c r="G1803" s="88">
        <v>2</v>
      </c>
      <c r="H1803" s="88" t="s">
        <v>13770</v>
      </c>
      <c r="I1803">
        <v>3</v>
      </c>
      <c r="J1803" t="s">
        <v>13814</v>
      </c>
      <c r="K1803" t="s">
        <v>13815</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13813</v>
      </c>
      <c r="G1804" s="88">
        <v>2</v>
      </c>
      <c r="H1804" s="88" t="s">
        <v>13770</v>
      </c>
      <c r="I1804">
        <v>3</v>
      </c>
      <c r="J1804" t="s">
        <v>13814</v>
      </c>
      <c r="K1804" t="s">
        <v>13816</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13800</v>
      </c>
      <c r="G1805" s="88">
        <v>1</v>
      </c>
      <c r="H1805" s="88" t="s">
        <v>8278</v>
      </c>
      <c r="I1805">
        <v>1</v>
      </c>
      <c r="J1805" t="s">
        <v>13801</v>
      </c>
      <c r="K1805" t="s">
        <v>13802</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13804</v>
      </c>
      <c r="G1806" s="88">
        <v>2</v>
      </c>
      <c r="H1806" s="88" t="s">
        <v>13770</v>
      </c>
      <c r="I1806">
        <v>1</v>
      </c>
      <c r="J1806" t="s">
        <v>13801</v>
      </c>
      <c r="K1806" t="s">
        <v>13805</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13804</v>
      </c>
      <c r="G1807" s="88">
        <v>2</v>
      </c>
      <c r="H1807" s="88" t="s">
        <v>13770</v>
      </c>
      <c r="I1807">
        <v>1</v>
      </c>
      <c r="J1807" t="s">
        <v>13801</v>
      </c>
      <c r="K1807" t="s">
        <v>13806</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13807</v>
      </c>
      <c r="G1808" s="88">
        <v>1</v>
      </c>
      <c r="H1808" s="88" t="s">
        <v>8278</v>
      </c>
      <c r="I1808">
        <v>1</v>
      </c>
      <c r="J1808" t="s">
        <v>13801</v>
      </c>
      <c r="K1808" t="s">
        <v>13808</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13810</v>
      </c>
      <c r="G1809" s="88">
        <v>1</v>
      </c>
      <c r="H1809" s="88" t="s">
        <v>8278</v>
      </c>
      <c r="I1809">
        <v>1</v>
      </c>
      <c r="J1809" t="s">
        <v>13801</v>
      </c>
      <c r="K1809" t="s">
        <v>13811</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13813</v>
      </c>
      <c r="G1810" s="88">
        <v>2</v>
      </c>
      <c r="H1810" s="88" t="s">
        <v>13770</v>
      </c>
      <c r="I1810">
        <v>3</v>
      </c>
      <c r="J1810" t="s">
        <v>13814</v>
      </c>
      <c r="K1810" t="s">
        <v>13771</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13813</v>
      </c>
      <c r="G1811" s="88">
        <v>2</v>
      </c>
      <c r="H1811" s="88" t="s">
        <v>13770</v>
      </c>
      <c r="I1811">
        <v>3</v>
      </c>
      <c r="J1811" t="s">
        <v>13814</v>
      </c>
      <c r="K1811" t="s">
        <v>13815</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13800</v>
      </c>
      <c r="G1812" s="88">
        <v>1</v>
      </c>
      <c r="H1812" s="88" t="s">
        <v>8278</v>
      </c>
      <c r="I1812">
        <v>1</v>
      </c>
      <c r="J1812" t="s">
        <v>13801</v>
      </c>
      <c r="K1812" t="s">
        <v>13802</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13800</v>
      </c>
      <c r="G1813" s="88">
        <v>1</v>
      </c>
      <c r="H1813" s="88" t="s">
        <v>8278</v>
      </c>
      <c r="I1813">
        <v>1</v>
      </c>
      <c r="J1813" t="s">
        <v>13801</v>
      </c>
      <c r="K1813" t="s">
        <v>13803</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13804</v>
      </c>
      <c r="G1814" s="88">
        <v>2</v>
      </c>
      <c r="H1814" s="88" t="s">
        <v>13770</v>
      </c>
      <c r="I1814">
        <v>1</v>
      </c>
      <c r="J1814" t="s">
        <v>13801</v>
      </c>
      <c r="K1814" t="s">
        <v>13805</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13804</v>
      </c>
      <c r="G1815" s="88">
        <v>2</v>
      </c>
      <c r="H1815" s="88" t="s">
        <v>13770</v>
      </c>
      <c r="I1815">
        <v>1</v>
      </c>
      <c r="J1815" t="s">
        <v>13801</v>
      </c>
      <c r="K1815" t="s">
        <v>13806</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13807</v>
      </c>
      <c r="G1816" s="88">
        <v>1</v>
      </c>
      <c r="H1816" s="88" t="s">
        <v>8278</v>
      </c>
      <c r="I1816">
        <v>1</v>
      </c>
      <c r="J1816" t="s">
        <v>13801</v>
      </c>
      <c r="K1816" t="s">
        <v>13808</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13807</v>
      </c>
      <c r="G1817" s="88">
        <v>1</v>
      </c>
      <c r="H1817" s="88" t="s">
        <v>8278</v>
      </c>
      <c r="I1817">
        <v>1</v>
      </c>
      <c r="J1817" t="s">
        <v>13801</v>
      </c>
      <c r="K1817" t="s">
        <v>13809</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13810</v>
      </c>
      <c r="G1818" s="88">
        <v>1</v>
      </c>
      <c r="H1818" s="88" t="s">
        <v>8278</v>
      </c>
      <c r="I1818">
        <v>1</v>
      </c>
      <c r="J1818" t="s">
        <v>13801</v>
      </c>
      <c r="K1818" t="s">
        <v>13811</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13810</v>
      </c>
      <c r="G1819" s="88">
        <v>1</v>
      </c>
      <c r="H1819" s="88" t="s">
        <v>8278</v>
      </c>
      <c r="I1819">
        <v>1</v>
      </c>
      <c r="J1819" t="s">
        <v>13801</v>
      </c>
      <c r="K1819" t="s">
        <v>13812</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13813</v>
      </c>
      <c r="G1820" s="88">
        <v>2</v>
      </c>
      <c r="H1820" s="88" t="s">
        <v>13770</v>
      </c>
      <c r="I1820">
        <v>3</v>
      </c>
      <c r="J1820" t="s">
        <v>13814</v>
      </c>
      <c r="K1820" t="s">
        <v>13771</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13813</v>
      </c>
      <c r="G1821" s="88">
        <v>2</v>
      </c>
      <c r="H1821" s="88" t="s">
        <v>13770</v>
      </c>
      <c r="I1821">
        <v>3</v>
      </c>
      <c r="J1821" t="s">
        <v>13814</v>
      </c>
      <c r="K1821" t="s">
        <v>13815</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13813</v>
      </c>
      <c r="G1822" s="88">
        <v>2</v>
      </c>
      <c r="H1822" s="88" t="s">
        <v>13770</v>
      </c>
      <c r="I1822">
        <v>3</v>
      </c>
      <c r="J1822" t="s">
        <v>13814</v>
      </c>
      <c r="K1822" t="s">
        <v>13816</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13800</v>
      </c>
      <c r="G1823" s="88">
        <v>1</v>
      </c>
      <c r="H1823" s="88" t="s">
        <v>8278</v>
      </c>
      <c r="I1823">
        <v>1</v>
      </c>
      <c r="J1823" t="s">
        <v>13801</v>
      </c>
      <c r="K1823" t="s">
        <v>13802</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13800</v>
      </c>
      <c r="G1824" s="88">
        <v>1</v>
      </c>
      <c r="H1824" s="88" t="s">
        <v>8278</v>
      </c>
      <c r="I1824">
        <v>1</v>
      </c>
      <c r="J1824" t="s">
        <v>13801</v>
      </c>
      <c r="K1824" t="s">
        <v>13803</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13804</v>
      </c>
      <c r="G1825" s="88">
        <v>2</v>
      </c>
      <c r="H1825" s="88" t="s">
        <v>13770</v>
      </c>
      <c r="I1825">
        <v>1</v>
      </c>
      <c r="J1825" t="s">
        <v>13801</v>
      </c>
      <c r="K1825" t="s">
        <v>13805</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13804</v>
      </c>
      <c r="G1826" s="88">
        <v>2</v>
      </c>
      <c r="H1826" s="88" t="s">
        <v>13770</v>
      </c>
      <c r="I1826">
        <v>1</v>
      </c>
      <c r="J1826" t="s">
        <v>13801</v>
      </c>
      <c r="K1826" t="s">
        <v>13806</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13807</v>
      </c>
      <c r="G1827" s="88">
        <v>1</v>
      </c>
      <c r="H1827" s="88" t="s">
        <v>8278</v>
      </c>
      <c r="I1827">
        <v>1</v>
      </c>
      <c r="J1827" t="s">
        <v>13801</v>
      </c>
      <c r="K1827" t="s">
        <v>13808</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13807</v>
      </c>
      <c r="G1828" s="88">
        <v>1</v>
      </c>
      <c r="H1828" s="88" t="s">
        <v>8278</v>
      </c>
      <c r="I1828">
        <v>1</v>
      </c>
      <c r="J1828" t="s">
        <v>13801</v>
      </c>
      <c r="K1828" t="s">
        <v>13809</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13810</v>
      </c>
      <c r="G1829" s="88">
        <v>1</v>
      </c>
      <c r="H1829" s="88" t="s">
        <v>8278</v>
      </c>
      <c r="I1829">
        <v>1</v>
      </c>
      <c r="J1829" t="s">
        <v>13801</v>
      </c>
      <c r="K1829" t="s">
        <v>13811</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13810</v>
      </c>
      <c r="G1830" s="88">
        <v>1</v>
      </c>
      <c r="H1830" s="88" t="s">
        <v>8278</v>
      </c>
      <c r="I1830">
        <v>1</v>
      </c>
      <c r="J1830" t="s">
        <v>13801</v>
      </c>
      <c r="K1830" t="s">
        <v>13812</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13813</v>
      </c>
      <c r="G1831" s="88">
        <v>2</v>
      </c>
      <c r="H1831" s="88" t="s">
        <v>13770</v>
      </c>
      <c r="I1831">
        <v>3</v>
      </c>
      <c r="J1831" t="s">
        <v>13814</v>
      </c>
      <c r="K1831" t="s">
        <v>13771</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13813</v>
      </c>
      <c r="G1832" s="88">
        <v>2</v>
      </c>
      <c r="H1832" s="88" t="s">
        <v>13770</v>
      </c>
      <c r="I1832">
        <v>3</v>
      </c>
      <c r="J1832" t="s">
        <v>13814</v>
      </c>
      <c r="K1832" t="s">
        <v>13815</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13813</v>
      </c>
      <c r="G1833" s="88">
        <v>2</v>
      </c>
      <c r="H1833" s="88" t="s">
        <v>13770</v>
      </c>
      <c r="I1833">
        <v>3</v>
      </c>
      <c r="J1833" t="s">
        <v>13814</v>
      </c>
      <c r="K1833" t="s">
        <v>13816</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13800</v>
      </c>
      <c r="G1834" s="88">
        <v>1</v>
      </c>
      <c r="H1834" s="88" t="s">
        <v>8278</v>
      </c>
      <c r="I1834">
        <v>1</v>
      </c>
      <c r="J1834" t="s">
        <v>13801</v>
      </c>
      <c r="K1834" t="s">
        <v>13802</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13804</v>
      </c>
      <c r="G1835" s="88">
        <v>2</v>
      </c>
      <c r="H1835" s="88" t="s">
        <v>13770</v>
      </c>
      <c r="I1835">
        <v>1</v>
      </c>
      <c r="J1835" t="s">
        <v>13801</v>
      </c>
      <c r="K1835" t="s">
        <v>13805</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13804</v>
      </c>
      <c r="G1836" s="88">
        <v>2</v>
      </c>
      <c r="H1836" s="88" t="s">
        <v>13770</v>
      </c>
      <c r="I1836">
        <v>1</v>
      </c>
      <c r="J1836" t="s">
        <v>13801</v>
      </c>
      <c r="K1836" t="s">
        <v>13806</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13807</v>
      </c>
      <c r="G1837" s="88">
        <v>1</v>
      </c>
      <c r="H1837" s="88" t="s">
        <v>8278</v>
      </c>
      <c r="I1837">
        <v>1</v>
      </c>
      <c r="J1837" t="s">
        <v>13801</v>
      </c>
      <c r="K1837" t="s">
        <v>13808</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13810</v>
      </c>
      <c r="G1838" s="88">
        <v>1</v>
      </c>
      <c r="H1838" s="88" t="s">
        <v>8278</v>
      </c>
      <c r="I1838">
        <v>1</v>
      </c>
      <c r="J1838" t="s">
        <v>13801</v>
      </c>
      <c r="K1838" t="s">
        <v>13811</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13813</v>
      </c>
      <c r="G1839" s="88">
        <v>2</v>
      </c>
      <c r="H1839" s="88" t="s">
        <v>13770</v>
      </c>
      <c r="I1839">
        <v>3</v>
      </c>
      <c r="J1839" t="s">
        <v>13814</v>
      </c>
      <c r="K1839" t="s">
        <v>13771</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13813</v>
      </c>
      <c r="G1840" s="88">
        <v>2</v>
      </c>
      <c r="H1840" s="88" t="s">
        <v>13770</v>
      </c>
      <c r="I1840">
        <v>3</v>
      </c>
      <c r="J1840" t="s">
        <v>13814</v>
      </c>
      <c r="K1840" t="s">
        <v>13815</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13813</v>
      </c>
      <c r="G1841" s="88">
        <v>2</v>
      </c>
      <c r="H1841" s="88" t="s">
        <v>13770</v>
      </c>
      <c r="I1841">
        <v>3</v>
      </c>
      <c r="J1841" t="s">
        <v>13814</v>
      </c>
      <c r="K1841" t="s">
        <v>13816</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13800</v>
      </c>
      <c r="G1842" s="88">
        <v>1</v>
      </c>
      <c r="H1842" s="88" t="s">
        <v>8278</v>
      </c>
      <c r="I1842">
        <v>1</v>
      </c>
      <c r="J1842" t="s">
        <v>13801</v>
      </c>
      <c r="K1842" t="s">
        <v>13802</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13800</v>
      </c>
      <c r="G1843" s="88">
        <v>1</v>
      </c>
      <c r="H1843" s="88" t="s">
        <v>8278</v>
      </c>
      <c r="I1843">
        <v>1</v>
      </c>
      <c r="J1843" t="s">
        <v>13801</v>
      </c>
      <c r="K1843" t="s">
        <v>13803</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13804</v>
      </c>
      <c r="G1844" s="88">
        <v>2</v>
      </c>
      <c r="H1844" s="88" t="s">
        <v>13770</v>
      </c>
      <c r="I1844">
        <v>1</v>
      </c>
      <c r="J1844" t="s">
        <v>13801</v>
      </c>
      <c r="K1844" t="s">
        <v>13805</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13804</v>
      </c>
      <c r="G1845" s="88">
        <v>2</v>
      </c>
      <c r="H1845" s="88" t="s">
        <v>13770</v>
      </c>
      <c r="I1845">
        <v>1</v>
      </c>
      <c r="J1845" t="s">
        <v>13801</v>
      </c>
      <c r="K1845" t="s">
        <v>13806</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13807</v>
      </c>
      <c r="G1846" s="88">
        <v>1</v>
      </c>
      <c r="H1846" s="88" t="s">
        <v>8278</v>
      </c>
      <c r="I1846">
        <v>1</v>
      </c>
      <c r="J1846" t="s">
        <v>13801</v>
      </c>
      <c r="K1846" t="s">
        <v>13808</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13810</v>
      </c>
      <c r="G1847" s="88">
        <v>1</v>
      </c>
      <c r="H1847" s="88" t="s">
        <v>8278</v>
      </c>
      <c r="I1847">
        <v>1</v>
      </c>
      <c r="J1847" t="s">
        <v>13801</v>
      </c>
      <c r="K1847" t="s">
        <v>13811</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13810</v>
      </c>
      <c r="G1848" s="88">
        <v>1</v>
      </c>
      <c r="H1848" s="88" t="s">
        <v>8278</v>
      </c>
      <c r="I1848">
        <v>1</v>
      </c>
      <c r="J1848" t="s">
        <v>13801</v>
      </c>
      <c r="K1848" t="s">
        <v>13812</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13813</v>
      </c>
      <c r="G1849" s="88">
        <v>2</v>
      </c>
      <c r="H1849" s="88" t="s">
        <v>13770</v>
      </c>
      <c r="I1849">
        <v>3</v>
      </c>
      <c r="J1849" t="s">
        <v>13814</v>
      </c>
      <c r="K1849" t="s">
        <v>13771</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13813</v>
      </c>
      <c r="G1850" s="88">
        <v>2</v>
      </c>
      <c r="H1850" s="88" t="s">
        <v>13770</v>
      </c>
      <c r="I1850">
        <v>3</v>
      </c>
      <c r="J1850" t="s">
        <v>13814</v>
      </c>
      <c r="K1850" t="s">
        <v>13815</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13813</v>
      </c>
      <c r="G1851" s="88">
        <v>2</v>
      </c>
      <c r="H1851" s="88" t="s">
        <v>13770</v>
      </c>
      <c r="I1851">
        <v>3</v>
      </c>
      <c r="J1851" t="s">
        <v>13814</v>
      </c>
      <c r="K1851" t="s">
        <v>13816</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13800</v>
      </c>
      <c r="G1852" s="88">
        <v>1</v>
      </c>
      <c r="H1852" s="88" t="s">
        <v>8278</v>
      </c>
      <c r="I1852">
        <v>1</v>
      </c>
      <c r="J1852" t="s">
        <v>13801</v>
      </c>
      <c r="K1852" t="s">
        <v>13802</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13800</v>
      </c>
      <c r="G1853" s="88">
        <v>1</v>
      </c>
      <c r="H1853" s="88" t="s">
        <v>8278</v>
      </c>
      <c r="I1853">
        <v>1</v>
      </c>
      <c r="J1853" t="s">
        <v>13801</v>
      </c>
      <c r="K1853" t="s">
        <v>13803</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13804</v>
      </c>
      <c r="G1854" s="88">
        <v>2</v>
      </c>
      <c r="H1854" s="88" t="s">
        <v>13770</v>
      </c>
      <c r="I1854">
        <v>1</v>
      </c>
      <c r="J1854" t="s">
        <v>13801</v>
      </c>
      <c r="K1854" t="s">
        <v>13805</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13804</v>
      </c>
      <c r="G1855" s="88">
        <v>2</v>
      </c>
      <c r="H1855" s="88" t="s">
        <v>13770</v>
      </c>
      <c r="I1855">
        <v>1</v>
      </c>
      <c r="J1855" t="s">
        <v>13801</v>
      </c>
      <c r="K1855" t="s">
        <v>13806</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13807</v>
      </c>
      <c r="G1856" s="88">
        <v>1</v>
      </c>
      <c r="H1856" s="88" t="s">
        <v>8278</v>
      </c>
      <c r="I1856">
        <v>1</v>
      </c>
      <c r="J1856" t="s">
        <v>13801</v>
      </c>
      <c r="K1856" t="s">
        <v>13808</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13807</v>
      </c>
      <c r="G1857" s="88">
        <v>1</v>
      </c>
      <c r="H1857" s="88" t="s">
        <v>8278</v>
      </c>
      <c r="I1857">
        <v>1</v>
      </c>
      <c r="J1857" t="s">
        <v>13801</v>
      </c>
      <c r="K1857" t="s">
        <v>13809</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13810</v>
      </c>
      <c r="G1858" s="88">
        <v>1</v>
      </c>
      <c r="H1858" s="88" t="s">
        <v>8278</v>
      </c>
      <c r="I1858">
        <v>1</v>
      </c>
      <c r="J1858" t="s">
        <v>13801</v>
      </c>
      <c r="K1858" t="s">
        <v>13811</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13810</v>
      </c>
      <c r="G1859" s="88">
        <v>1</v>
      </c>
      <c r="H1859" s="88" t="s">
        <v>8278</v>
      </c>
      <c r="I1859">
        <v>1</v>
      </c>
      <c r="J1859" t="s">
        <v>13801</v>
      </c>
      <c r="K1859" t="s">
        <v>13812</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13813</v>
      </c>
      <c r="G1860" s="88">
        <v>2</v>
      </c>
      <c r="H1860" s="88" t="s">
        <v>13770</v>
      </c>
      <c r="I1860">
        <v>3</v>
      </c>
      <c r="J1860" t="s">
        <v>13814</v>
      </c>
      <c r="K1860" t="s">
        <v>13771</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13813</v>
      </c>
      <c r="G1861" s="88">
        <v>2</v>
      </c>
      <c r="H1861" s="88" t="s">
        <v>13770</v>
      </c>
      <c r="I1861">
        <v>3</v>
      </c>
      <c r="J1861" t="s">
        <v>13814</v>
      </c>
      <c r="K1861" t="s">
        <v>13815</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13813</v>
      </c>
      <c r="G1862" s="88">
        <v>2</v>
      </c>
      <c r="H1862" s="88" t="s">
        <v>13770</v>
      </c>
      <c r="I1862">
        <v>3</v>
      </c>
      <c r="J1862" t="s">
        <v>13814</v>
      </c>
      <c r="K1862" t="s">
        <v>13816</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13800</v>
      </c>
      <c r="G1863" s="88">
        <v>1</v>
      </c>
      <c r="H1863" s="88" t="s">
        <v>8278</v>
      </c>
      <c r="I1863">
        <v>1</v>
      </c>
      <c r="J1863" t="s">
        <v>13801</v>
      </c>
      <c r="K1863" t="s">
        <v>13802</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13800</v>
      </c>
      <c r="G1864" s="88">
        <v>1</v>
      </c>
      <c r="H1864" s="88" t="s">
        <v>8278</v>
      </c>
      <c r="I1864">
        <v>1</v>
      </c>
      <c r="J1864" t="s">
        <v>13801</v>
      </c>
      <c r="K1864" t="s">
        <v>13803</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13804</v>
      </c>
      <c r="G1865" s="88">
        <v>2</v>
      </c>
      <c r="H1865" s="88" t="s">
        <v>13770</v>
      </c>
      <c r="I1865">
        <v>1</v>
      </c>
      <c r="J1865" t="s">
        <v>13801</v>
      </c>
      <c r="K1865" t="s">
        <v>13805</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13804</v>
      </c>
      <c r="G1866" s="88">
        <v>2</v>
      </c>
      <c r="H1866" s="88" t="s">
        <v>13770</v>
      </c>
      <c r="I1866">
        <v>1</v>
      </c>
      <c r="J1866" t="s">
        <v>13801</v>
      </c>
      <c r="K1866" t="s">
        <v>13806</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13807</v>
      </c>
      <c r="G1867" s="88">
        <v>1</v>
      </c>
      <c r="H1867" s="88" t="s">
        <v>8278</v>
      </c>
      <c r="I1867">
        <v>1</v>
      </c>
      <c r="J1867" t="s">
        <v>13801</v>
      </c>
      <c r="K1867" t="s">
        <v>13808</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13807</v>
      </c>
      <c r="G1868" s="88">
        <v>1</v>
      </c>
      <c r="H1868" s="88" t="s">
        <v>8278</v>
      </c>
      <c r="I1868">
        <v>1</v>
      </c>
      <c r="J1868" t="s">
        <v>13801</v>
      </c>
      <c r="K1868" t="s">
        <v>13809</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13810</v>
      </c>
      <c r="G1869" s="88">
        <v>1</v>
      </c>
      <c r="H1869" s="88" t="s">
        <v>8278</v>
      </c>
      <c r="I1869">
        <v>1</v>
      </c>
      <c r="J1869" t="s">
        <v>13801</v>
      </c>
      <c r="K1869" t="s">
        <v>13811</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13813</v>
      </c>
      <c r="G1870" s="88">
        <v>2</v>
      </c>
      <c r="H1870" s="88" t="s">
        <v>13770</v>
      </c>
      <c r="I1870">
        <v>3</v>
      </c>
      <c r="J1870" t="s">
        <v>13814</v>
      </c>
      <c r="K1870" t="s">
        <v>13771</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13813</v>
      </c>
      <c r="G1871" s="88">
        <v>2</v>
      </c>
      <c r="H1871" s="88" t="s">
        <v>13770</v>
      </c>
      <c r="I1871">
        <v>3</v>
      </c>
      <c r="J1871" t="s">
        <v>13814</v>
      </c>
      <c r="K1871" t="s">
        <v>13815</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13813</v>
      </c>
      <c r="G1872" s="88">
        <v>2</v>
      </c>
      <c r="H1872" s="88" t="s">
        <v>13770</v>
      </c>
      <c r="I1872">
        <v>3</v>
      </c>
      <c r="J1872" t="s">
        <v>13814</v>
      </c>
      <c r="K1872" t="s">
        <v>13816</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13800</v>
      </c>
      <c r="G1873" s="88">
        <v>1</v>
      </c>
      <c r="H1873" s="88" t="s">
        <v>8278</v>
      </c>
      <c r="I1873">
        <v>1</v>
      </c>
      <c r="J1873" t="s">
        <v>13801</v>
      </c>
      <c r="K1873" t="s">
        <v>13802</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13800</v>
      </c>
      <c r="G1874" s="88">
        <v>1</v>
      </c>
      <c r="H1874" s="88" t="s">
        <v>8278</v>
      </c>
      <c r="I1874">
        <v>1</v>
      </c>
      <c r="J1874" t="s">
        <v>13801</v>
      </c>
      <c r="K1874" t="s">
        <v>13803</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13804</v>
      </c>
      <c r="G1875" s="88">
        <v>2</v>
      </c>
      <c r="H1875" s="88" t="s">
        <v>13770</v>
      </c>
      <c r="I1875">
        <v>1</v>
      </c>
      <c r="J1875" t="s">
        <v>13801</v>
      </c>
      <c r="K1875" t="s">
        <v>13805</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13804</v>
      </c>
      <c r="G1876" s="88">
        <v>2</v>
      </c>
      <c r="H1876" s="88" t="s">
        <v>13770</v>
      </c>
      <c r="I1876">
        <v>1</v>
      </c>
      <c r="J1876" t="s">
        <v>13801</v>
      </c>
      <c r="K1876" t="s">
        <v>13806</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13807</v>
      </c>
      <c r="G1877" s="88">
        <v>1</v>
      </c>
      <c r="H1877" s="88" t="s">
        <v>8278</v>
      </c>
      <c r="I1877">
        <v>1</v>
      </c>
      <c r="J1877" t="s">
        <v>13801</v>
      </c>
      <c r="K1877" t="s">
        <v>13808</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13807</v>
      </c>
      <c r="G1878" s="88">
        <v>1</v>
      </c>
      <c r="H1878" s="88" t="s">
        <v>8278</v>
      </c>
      <c r="I1878">
        <v>1</v>
      </c>
      <c r="J1878" t="s">
        <v>13801</v>
      </c>
      <c r="K1878" t="s">
        <v>13809</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13810</v>
      </c>
      <c r="G1879" s="88">
        <v>1</v>
      </c>
      <c r="H1879" s="88" t="s">
        <v>8278</v>
      </c>
      <c r="I1879">
        <v>1</v>
      </c>
      <c r="J1879" t="s">
        <v>13801</v>
      </c>
      <c r="K1879" t="s">
        <v>13811</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13810</v>
      </c>
      <c r="G1880" s="88">
        <v>1</v>
      </c>
      <c r="H1880" s="88" t="s">
        <v>8278</v>
      </c>
      <c r="I1880">
        <v>1</v>
      </c>
      <c r="J1880" t="s">
        <v>13801</v>
      </c>
      <c r="K1880" t="s">
        <v>13812</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13813</v>
      </c>
      <c r="G1881" s="88">
        <v>2</v>
      </c>
      <c r="H1881" s="88" t="s">
        <v>13770</v>
      </c>
      <c r="I1881">
        <v>3</v>
      </c>
      <c r="J1881" t="s">
        <v>13814</v>
      </c>
      <c r="K1881" t="s">
        <v>13771</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13813</v>
      </c>
      <c r="G1882" s="88">
        <v>2</v>
      </c>
      <c r="H1882" s="88" t="s">
        <v>13770</v>
      </c>
      <c r="I1882">
        <v>3</v>
      </c>
      <c r="J1882" t="s">
        <v>13814</v>
      </c>
      <c r="K1882" t="s">
        <v>13815</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13813</v>
      </c>
      <c r="G1883" s="88">
        <v>2</v>
      </c>
      <c r="H1883" s="88" t="s">
        <v>13770</v>
      </c>
      <c r="I1883">
        <v>3</v>
      </c>
      <c r="J1883" t="s">
        <v>13814</v>
      </c>
      <c r="K1883" t="s">
        <v>13816</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13800</v>
      </c>
      <c r="G1884" s="88">
        <v>1</v>
      </c>
      <c r="H1884" s="88" t="s">
        <v>8278</v>
      </c>
      <c r="I1884">
        <v>1</v>
      </c>
      <c r="J1884" t="s">
        <v>13801</v>
      </c>
      <c r="K1884" t="s">
        <v>13802</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13800</v>
      </c>
      <c r="G1885" s="88">
        <v>1</v>
      </c>
      <c r="H1885" s="88" t="s">
        <v>8278</v>
      </c>
      <c r="I1885">
        <v>1</v>
      </c>
      <c r="J1885" t="s">
        <v>13801</v>
      </c>
      <c r="K1885" t="s">
        <v>13803</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13804</v>
      </c>
      <c r="G1886" s="88">
        <v>2</v>
      </c>
      <c r="H1886" s="88" t="s">
        <v>13770</v>
      </c>
      <c r="I1886">
        <v>1</v>
      </c>
      <c r="J1886" t="s">
        <v>13801</v>
      </c>
      <c r="K1886" t="s">
        <v>13805</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13804</v>
      </c>
      <c r="G1887" s="88">
        <v>2</v>
      </c>
      <c r="H1887" s="88" t="s">
        <v>13770</v>
      </c>
      <c r="I1887">
        <v>1</v>
      </c>
      <c r="J1887" t="s">
        <v>13801</v>
      </c>
      <c r="K1887" t="s">
        <v>13806</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13807</v>
      </c>
      <c r="G1888" s="88">
        <v>1</v>
      </c>
      <c r="H1888" s="88" t="s">
        <v>8278</v>
      </c>
      <c r="I1888">
        <v>1</v>
      </c>
      <c r="J1888" t="s">
        <v>13801</v>
      </c>
      <c r="K1888" t="s">
        <v>13808</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13807</v>
      </c>
      <c r="G1889" s="88">
        <v>1</v>
      </c>
      <c r="H1889" s="88" t="s">
        <v>8278</v>
      </c>
      <c r="I1889">
        <v>1</v>
      </c>
      <c r="J1889" t="s">
        <v>13801</v>
      </c>
      <c r="K1889" t="s">
        <v>13809</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13810</v>
      </c>
      <c r="G1890" s="88">
        <v>1</v>
      </c>
      <c r="H1890" s="88" t="s">
        <v>8278</v>
      </c>
      <c r="I1890">
        <v>1</v>
      </c>
      <c r="J1890" t="s">
        <v>13801</v>
      </c>
      <c r="K1890" t="s">
        <v>13811</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13813</v>
      </c>
      <c r="G1891" s="88">
        <v>2</v>
      </c>
      <c r="H1891" s="88" t="s">
        <v>13770</v>
      </c>
      <c r="I1891">
        <v>3</v>
      </c>
      <c r="J1891" t="s">
        <v>13814</v>
      </c>
      <c r="K1891" t="s">
        <v>13815</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13800</v>
      </c>
      <c r="G1892" s="88">
        <v>1</v>
      </c>
      <c r="H1892" s="88" t="s">
        <v>8278</v>
      </c>
      <c r="I1892">
        <v>1</v>
      </c>
      <c r="J1892" t="s">
        <v>13801</v>
      </c>
      <c r="K1892" t="s">
        <v>13802</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13804</v>
      </c>
      <c r="G1893" s="88">
        <v>2</v>
      </c>
      <c r="H1893" s="88" t="s">
        <v>13770</v>
      </c>
      <c r="I1893">
        <v>1</v>
      </c>
      <c r="J1893" t="s">
        <v>13801</v>
      </c>
      <c r="K1893" t="s">
        <v>13805</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13804</v>
      </c>
      <c r="G1894" s="88">
        <v>2</v>
      </c>
      <c r="H1894" s="88" t="s">
        <v>13770</v>
      </c>
      <c r="I1894">
        <v>1</v>
      </c>
      <c r="J1894" t="s">
        <v>13801</v>
      </c>
      <c r="K1894" t="s">
        <v>13806</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13807</v>
      </c>
      <c r="G1895" s="88">
        <v>1</v>
      </c>
      <c r="H1895" s="88" t="s">
        <v>8278</v>
      </c>
      <c r="I1895">
        <v>1</v>
      </c>
      <c r="J1895" t="s">
        <v>13801</v>
      </c>
      <c r="K1895" t="s">
        <v>13808</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13810</v>
      </c>
      <c r="G1896" s="88">
        <v>1</v>
      </c>
      <c r="H1896" s="88" t="s">
        <v>8278</v>
      </c>
      <c r="I1896">
        <v>1</v>
      </c>
      <c r="J1896" t="s">
        <v>13801</v>
      </c>
      <c r="K1896" t="s">
        <v>13811</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13813</v>
      </c>
      <c r="G1897" s="88">
        <v>2</v>
      </c>
      <c r="H1897" s="88" t="s">
        <v>13770</v>
      </c>
      <c r="I1897">
        <v>3</v>
      </c>
      <c r="J1897" t="s">
        <v>13814</v>
      </c>
      <c r="K1897" t="s">
        <v>13771</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13813</v>
      </c>
      <c r="G1898" s="88">
        <v>2</v>
      </c>
      <c r="H1898" s="88" t="s">
        <v>13770</v>
      </c>
      <c r="I1898">
        <v>3</v>
      </c>
      <c r="J1898" t="s">
        <v>13814</v>
      </c>
      <c r="K1898" t="s">
        <v>13815</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13800</v>
      </c>
      <c r="G1899" s="88">
        <v>1</v>
      </c>
      <c r="H1899" s="88" t="s">
        <v>8278</v>
      </c>
      <c r="I1899">
        <v>1</v>
      </c>
      <c r="J1899" t="s">
        <v>13801</v>
      </c>
      <c r="K1899" t="s">
        <v>13802</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13800</v>
      </c>
      <c r="G1900" s="88">
        <v>1</v>
      </c>
      <c r="H1900" s="88" t="s">
        <v>8278</v>
      </c>
      <c r="I1900">
        <v>1</v>
      </c>
      <c r="J1900" t="s">
        <v>13801</v>
      </c>
      <c r="K1900" t="s">
        <v>13803</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13804</v>
      </c>
      <c r="G1901" s="88">
        <v>2</v>
      </c>
      <c r="H1901" s="88" t="s">
        <v>13770</v>
      </c>
      <c r="I1901">
        <v>1</v>
      </c>
      <c r="J1901" t="s">
        <v>13801</v>
      </c>
      <c r="K1901" t="s">
        <v>13805</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13804</v>
      </c>
      <c r="G1902" s="88">
        <v>2</v>
      </c>
      <c r="H1902" s="88" t="s">
        <v>13770</v>
      </c>
      <c r="I1902">
        <v>1</v>
      </c>
      <c r="J1902" t="s">
        <v>13801</v>
      </c>
      <c r="K1902" t="s">
        <v>13806</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13807</v>
      </c>
      <c r="G1903" s="88">
        <v>1</v>
      </c>
      <c r="H1903" s="88" t="s">
        <v>8278</v>
      </c>
      <c r="I1903">
        <v>1</v>
      </c>
      <c r="J1903" t="s">
        <v>13801</v>
      </c>
      <c r="K1903" t="s">
        <v>13808</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13810</v>
      </c>
      <c r="G1904" s="88">
        <v>1</v>
      </c>
      <c r="H1904" s="88" t="s">
        <v>8278</v>
      </c>
      <c r="I1904">
        <v>1</v>
      </c>
      <c r="J1904" t="s">
        <v>13801</v>
      </c>
      <c r="K1904" t="s">
        <v>13811</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13810</v>
      </c>
      <c r="G1905" s="88">
        <v>1</v>
      </c>
      <c r="H1905" s="88" t="s">
        <v>8278</v>
      </c>
      <c r="I1905">
        <v>1</v>
      </c>
      <c r="J1905" t="s">
        <v>13801</v>
      </c>
      <c r="K1905" t="s">
        <v>13812</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13813</v>
      </c>
      <c r="G1906" s="88">
        <v>2</v>
      </c>
      <c r="H1906" s="88" t="s">
        <v>13770</v>
      </c>
      <c r="I1906">
        <v>3</v>
      </c>
      <c r="J1906" t="s">
        <v>13814</v>
      </c>
      <c r="K1906" t="s">
        <v>13771</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13813</v>
      </c>
      <c r="G1907" s="88">
        <v>2</v>
      </c>
      <c r="H1907" s="88" t="s">
        <v>13770</v>
      </c>
      <c r="I1907">
        <v>3</v>
      </c>
      <c r="J1907" t="s">
        <v>13814</v>
      </c>
      <c r="K1907" t="s">
        <v>13815</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13813</v>
      </c>
      <c r="G1908" s="88">
        <v>2</v>
      </c>
      <c r="H1908" s="88" t="s">
        <v>13770</v>
      </c>
      <c r="I1908">
        <v>3</v>
      </c>
      <c r="J1908" t="s">
        <v>13814</v>
      </c>
      <c r="K1908" t="s">
        <v>13816</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13800</v>
      </c>
      <c r="G1909" s="88">
        <v>1</v>
      </c>
      <c r="H1909" s="88" t="s">
        <v>8278</v>
      </c>
      <c r="I1909">
        <v>1</v>
      </c>
      <c r="J1909" t="s">
        <v>13801</v>
      </c>
      <c r="K1909" t="s">
        <v>13802</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13800</v>
      </c>
      <c r="G1910" s="88">
        <v>1</v>
      </c>
      <c r="H1910" s="88" t="s">
        <v>8278</v>
      </c>
      <c r="I1910">
        <v>1</v>
      </c>
      <c r="J1910" t="s">
        <v>13801</v>
      </c>
      <c r="K1910" t="s">
        <v>13803</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13804</v>
      </c>
      <c r="G1911" s="88">
        <v>2</v>
      </c>
      <c r="H1911" s="88" t="s">
        <v>13770</v>
      </c>
      <c r="I1911">
        <v>1</v>
      </c>
      <c r="J1911" t="s">
        <v>13801</v>
      </c>
      <c r="K1911" t="s">
        <v>13805</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13804</v>
      </c>
      <c r="G1912" s="88">
        <v>2</v>
      </c>
      <c r="H1912" s="88" t="s">
        <v>13770</v>
      </c>
      <c r="I1912">
        <v>1</v>
      </c>
      <c r="J1912" t="s">
        <v>13801</v>
      </c>
      <c r="K1912" t="s">
        <v>13806</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13807</v>
      </c>
      <c r="G1913" s="88">
        <v>1</v>
      </c>
      <c r="H1913" s="88" t="s">
        <v>8278</v>
      </c>
      <c r="I1913">
        <v>1</v>
      </c>
      <c r="J1913" t="s">
        <v>13801</v>
      </c>
      <c r="K1913" t="s">
        <v>13808</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13807</v>
      </c>
      <c r="G1914" s="88">
        <v>1</v>
      </c>
      <c r="H1914" s="88" t="s">
        <v>8278</v>
      </c>
      <c r="I1914">
        <v>1</v>
      </c>
      <c r="J1914" t="s">
        <v>13801</v>
      </c>
      <c r="K1914" t="s">
        <v>13809</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13810</v>
      </c>
      <c r="G1915" s="88">
        <v>1</v>
      </c>
      <c r="H1915" s="88" t="s">
        <v>8278</v>
      </c>
      <c r="I1915">
        <v>1</v>
      </c>
      <c r="J1915" t="s">
        <v>13801</v>
      </c>
      <c r="K1915" t="s">
        <v>13811</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13810</v>
      </c>
      <c r="G1916" s="88">
        <v>1</v>
      </c>
      <c r="H1916" s="88" t="s">
        <v>8278</v>
      </c>
      <c r="I1916">
        <v>1</v>
      </c>
      <c r="J1916" t="s">
        <v>13801</v>
      </c>
      <c r="K1916" t="s">
        <v>13812</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13813</v>
      </c>
      <c r="G1917" s="88">
        <v>2</v>
      </c>
      <c r="H1917" s="88" t="s">
        <v>13770</v>
      </c>
      <c r="I1917">
        <v>3</v>
      </c>
      <c r="J1917" t="s">
        <v>13814</v>
      </c>
      <c r="K1917" t="s">
        <v>13771</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13813</v>
      </c>
      <c r="G1918" s="88">
        <v>2</v>
      </c>
      <c r="H1918" s="88" t="s">
        <v>13770</v>
      </c>
      <c r="I1918">
        <v>3</v>
      </c>
      <c r="J1918" t="s">
        <v>13814</v>
      </c>
      <c r="K1918" t="s">
        <v>13815</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13813</v>
      </c>
      <c r="G1919" s="88">
        <v>2</v>
      </c>
      <c r="H1919" s="88" t="s">
        <v>13770</v>
      </c>
      <c r="I1919">
        <v>3</v>
      </c>
      <c r="J1919" t="s">
        <v>13814</v>
      </c>
      <c r="K1919" t="s">
        <v>13816</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13800</v>
      </c>
      <c r="G1920" s="88">
        <v>1</v>
      </c>
      <c r="H1920" s="88" t="s">
        <v>8278</v>
      </c>
      <c r="I1920">
        <v>1</v>
      </c>
      <c r="J1920" t="s">
        <v>13801</v>
      </c>
      <c r="K1920" t="s">
        <v>13802</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13804</v>
      </c>
      <c r="G1921" s="88">
        <v>2</v>
      </c>
      <c r="H1921" s="88" t="s">
        <v>13770</v>
      </c>
      <c r="I1921">
        <v>1</v>
      </c>
      <c r="J1921" t="s">
        <v>13801</v>
      </c>
      <c r="K1921" t="s">
        <v>13805</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13807</v>
      </c>
      <c r="G1922" s="88">
        <v>1</v>
      </c>
      <c r="H1922" s="88" t="s">
        <v>8278</v>
      </c>
      <c r="I1922">
        <v>1</v>
      </c>
      <c r="J1922" t="s">
        <v>13801</v>
      </c>
      <c r="K1922" t="s">
        <v>13808</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13810</v>
      </c>
      <c r="G1923" s="88">
        <v>1</v>
      </c>
      <c r="H1923" s="88" t="s">
        <v>8278</v>
      </c>
      <c r="I1923">
        <v>1</v>
      </c>
      <c r="J1923" t="s">
        <v>13801</v>
      </c>
      <c r="K1923" t="s">
        <v>13811</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13813</v>
      </c>
      <c r="G1924" s="88">
        <v>2</v>
      </c>
      <c r="H1924" s="88" t="s">
        <v>13770</v>
      </c>
      <c r="I1924">
        <v>3</v>
      </c>
      <c r="J1924" t="s">
        <v>13814</v>
      </c>
      <c r="K1924" t="s">
        <v>13771</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13813</v>
      </c>
      <c r="G1925" s="88">
        <v>2</v>
      </c>
      <c r="H1925" s="88" t="s">
        <v>13770</v>
      </c>
      <c r="I1925">
        <v>3</v>
      </c>
      <c r="J1925" t="s">
        <v>13814</v>
      </c>
      <c r="K1925" t="s">
        <v>13815</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13800</v>
      </c>
      <c r="G1926" s="88">
        <v>1</v>
      </c>
      <c r="H1926" s="88" t="s">
        <v>8278</v>
      </c>
      <c r="I1926">
        <v>1</v>
      </c>
      <c r="J1926" t="s">
        <v>13801</v>
      </c>
      <c r="K1926" t="s">
        <v>13802</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13800</v>
      </c>
      <c r="G1927" s="88">
        <v>1</v>
      </c>
      <c r="H1927" s="88" t="s">
        <v>8278</v>
      </c>
      <c r="I1927">
        <v>1</v>
      </c>
      <c r="J1927" t="s">
        <v>13801</v>
      </c>
      <c r="K1927" t="s">
        <v>13803</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13804</v>
      </c>
      <c r="G1928" s="88">
        <v>2</v>
      </c>
      <c r="H1928" s="88" t="s">
        <v>13770</v>
      </c>
      <c r="I1928">
        <v>1</v>
      </c>
      <c r="J1928" t="s">
        <v>13801</v>
      </c>
      <c r="K1928" t="s">
        <v>13805</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13804</v>
      </c>
      <c r="G1929" s="88">
        <v>2</v>
      </c>
      <c r="H1929" s="88" t="s">
        <v>13770</v>
      </c>
      <c r="I1929">
        <v>1</v>
      </c>
      <c r="J1929" t="s">
        <v>13801</v>
      </c>
      <c r="K1929" t="s">
        <v>13806</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13807</v>
      </c>
      <c r="G1930" s="88">
        <v>1</v>
      </c>
      <c r="H1930" s="88" t="s">
        <v>8278</v>
      </c>
      <c r="I1930">
        <v>1</v>
      </c>
      <c r="J1930" t="s">
        <v>13801</v>
      </c>
      <c r="K1930" t="s">
        <v>13808</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13807</v>
      </c>
      <c r="G1931" s="88">
        <v>1</v>
      </c>
      <c r="H1931" s="88" t="s">
        <v>8278</v>
      </c>
      <c r="I1931">
        <v>1</v>
      </c>
      <c r="J1931" t="s">
        <v>13801</v>
      </c>
      <c r="K1931" t="s">
        <v>13809</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13810</v>
      </c>
      <c r="G1932" s="88">
        <v>1</v>
      </c>
      <c r="H1932" s="88" t="s">
        <v>8278</v>
      </c>
      <c r="I1932">
        <v>1</v>
      </c>
      <c r="J1932" t="s">
        <v>13801</v>
      </c>
      <c r="K1932" t="s">
        <v>13811</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13810</v>
      </c>
      <c r="G1933" s="88">
        <v>1</v>
      </c>
      <c r="H1933" s="88" t="s">
        <v>8278</v>
      </c>
      <c r="I1933">
        <v>1</v>
      </c>
      <c r="J1933" t="s">
        <v>13801</v>
      </c>
      <c r="K1933" t="s">
        <v>13812</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13813</v>
      </c>
      <c r="G1934" s="88">
        <v>2</v>
      </c>
      <c r="H1934" s="88" t="s">
        <v>13770</v>
      </c>
      <c r="I1934">
        <v>3</v>
      </c>
      <c r="J1934" t="s">
        <v>13814</v>
      </c>
      <c r="K1934" t="s">
        <v>13771</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13813</v>
      </c>
      <c r="G1935" s="88">
        <v>2</v>
      </c>
      <c r="H1935" s="88" t="s">
        <v>13770</v>
      </c>
      <c r="I1935">
        <v>3</v>
      </c>
      <c r="J1935" t="s">
        <v>13814</v>
      </c>
      <c r="K1935" t="s">
        <v>13815</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13813</v>
      </c>
      <c r="G1936" s="88">
        <v>2</v>
      </c>
      <c r="H1936" s="88" t="s">
        <v>13770</v>
      </c>
      <c r="I1936">
        <v>3</v>
      </c>
      <c r="J1936" t="s">
        <v>13814</v>
      </c>
      <c r="K1936" t="s">
        <v>13816</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13800</v>
      </c>
      <c r="G1937" s="88">
        <v>1</v>
      </c>
      <c r="H1937" s="88" t="s">
        <v>8278</v>
      </c>
      <c r="I1937">
        <v>1</v>
      </c>
      <c r="J1937" t="s">
        <v>13801</v>
      </c>
      <c r="K1937" t="s">
        <v>13802</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13800</v>
      </c>
      <c r="G1938" s="88">
        <v>1</v>
      </c>
      <c r="H1938" s="88" t="s">
        <v>8278</v>
      </c>
      <c r="I1938">
        <v>1</v>
      </c>
      <c r="J1938" t="s">
        <v>13801</v>
      </c>
      <c r="K1938" t="s">
        <v>13803</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13804</v>
      </c>
      <c r="G1939" s="88">
        <v>2</v>
      </c>
      <c r="H1939" s="88" t="s">
        <v>13770</v>
      </c>
      <c r="I1939">
        <v>1</v>
      </c>
      <c r="J1939" t="s">
        <v>13801</v>
      </c>
      <c r="K1939" t="s">
        <v>13805</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13804</v>
      </c>
      <c r="G1940" s="88">
        <v>2</v>
      </c>
      <c r="H1940" s="88" t="s">
        <v>13770</v>
      </c>
      <c r="I1940">
        <v>1</v>
      </c>
      <c r="J1940" t="s">
        <v>13801</v>
      </c>
      <c r="K1940" t="s">
        <v>13806</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13807</v>
      </c>
      <c r="G1941" s="88">
        <v>1</v>
      </c>
      <c r="H1941" s="88" t="s">
        <v>8278</v>
      </c>
      <c r="I1941">
        <v>1</v>
      </c>
      <c r="J1941" t="s">
        <v>13801</v>
      </c>
      <c r="K1941" t="s">
        <v>13808</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13810</v>
      </c>
      <c r="G1942" s="88">
        <v>1</v>
      </c>
      <c r="H1942" s="88" t="s">
        <v>8278</v>
      </c>
      <c r="I1942">
        <v>1</v>
      </c>
      <c r="J1942" t="s">
        <v>13801</v>
      </c>
      <c r="K1942" t="s">
        <v>13811</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13810</v>
      </c>
      <c r="G1943" s="88">
        <v>1</v>
      </c>
      <c r="H1943" s="88" t="s">
        <v>8278</v>
      </c>
      <c r="I1943">
        <v>1</v>
      </c>
      <c r="J1943" t="s">
        <v>13801</v>
      </c>
      <c r="K1943" t="s">
        <v>13812</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13813</v>
      </c>
      <c r="G1944" s="88">
        <v>2</v>
      </c>
      <c r="H1944" s="88" t="s">
        <v>13770</v>
      </c>
      <c r="I1944">
        <v>3</v>
      </c>
      <c r="J1944" t="s">
        <v>13814</v>
      </c>
      <c r="K1944" t="s">
        <v>13771</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13813</v>
      </c>
      <c r="G1945" s="88">
        <v>2</v>
      </c>
      <c r="H1945" s="88" t="s">
        <v>13770</v>
      </c>
      <c r="I1945">
        <v>3</v>
      </c>
      <c r="J1945" t="s">
        <v>13814</v>
      </c>
      <c r="K1945" t="s">
        <v>13815</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13813</v>
      </c>
      <c r="G1946" s="88">
        <v>2</v>
      </c>
      <c r="H1946" s="88" t="s">
        <v>13770</v>
      </c>
      <c r="I1946">
        <v>3</v>
      </c>
      <c r="J1946" t="s">
        <v>13814</v>
      </c>
      <c r="K1946" t="s">
        <v>13816</v>
      </c>
      <c r="L1946">
        <v>270107</v>
      </c>
      <c r="M1946" t="s">
        <v>13588</v>
      </c>
      <c r="N1946">
        <v>270107005</v>
      </c>
      <c r="O1946" t="s">
        <v>13608</v>
      </c>
      <c r="P1946">
        <v>4231</v>
      </c>
      <c r="Q1946">
        <v>0</v>
      </c>
      <c r="R1946">
        <v>4173.0087700534759</v>
      </c>
    </row>
    <row r="1947" spans="1:18" x14ac:dyDescent="0.25">
      <c r="A1947">
        <v>13</v>
      </c>
      <c r="B1947">
        <v>13403</v>
      </c>
      <c r="C1947" t="s">
        <v>10678</v>
      </c>
      <c r="D1947" t="s">
        <v>13777</v>
      </c>
      <c r="E1947">
        <v>1</v>
      </c>
      <c r="F1947" t="s">
        <v>13800</v>
      </c>
      <c r="G1947" s="88">
        <v>1</v>
      </c>
      <c r="H1947" s="88" t="s">
        <v>8278</v>
      </c>
      <c r="I1947">
        <v>1</v>
      </c>
      <c r="J1947" t="s">
        <v>13801</v>
      </c>
      <c r="K1947" t="s">
        <v>13802</v>
      </c>
      <c r="L1947">
        <v>270107</v>
      </c>
      <c r="M1947" t="s">
        <v>13588</v>
      </c>
      <c r="N1947">
        <v>270107006</v>
      </c>
      <c r="O1947" t="s">
        <v>13613</v>
      </c>
      <c r="P1947">
        <v>0</v>
      </c>
      <c r="Q1947">
        <v>7556.7655852234693</v>
      </c>
      <c r="R1947">
        <v>0</v>
      </c>
    </row>
    <row r="1948" spans="1:18" x14ac:dyDescent="0.25">
      <c r="A1948">
        <v>13</v>
      </c>
      <c r="B1948">
        <v>13403</v>
      </c>
      <c r="C1948" t="s">
        <v>10678</v>
      </c>
      <c r="D1948" t="s">
        <v>13777</v>
      </c>
      <c r="E1948">
        <v>1</v>
      </c>
      <c r="F1948" t="s">
        <v>13800</v>
      </c>
      <c r="G1948" s="88">
        <v>1</v>
      </c>
      <c r="H1948" s="88" t="s">
        <v>8278</v>
      </c>
      <c r="I1948">
        <v>1</v>
      </c>
      <c r="J1948" t="s">
        <v>13801</v>
      </c>
      <c r="K1948" t="s">
        <v>13803</v>
      </c>
      <c r="L1948">
        <v>270107</v>
      </c>
      <c r="M1948" t="s">
        <v>13588</v>
      </c>
      <c r="N1948">
        <v>270107006</v>
      </c>
      <c r="O1948" t="s">
        <v>13613</v>
      </c>
      <c r="P1948">
        <v>0</v>
      </c>
      <c r="Q1948">
        <v>2772.0267379679099</v>
      </c>
      <c r="R1948">
        <v>0</v>
      </c>
    </row>
    <row r="1949" spans="1:18" x14ac:dyDescent="0.25">
      <c r="A1949">
        <v>13</v>
      </c>
      <c r="B1949">
        <v>13403</v>
      </c>
      <c r="C1949" t="s">
        <v>10678</v>
      </c>
      <c r="D1949" t="s">
        <v>13777</v>
      </c>
      <c r="E1949">
        <v>2</v>
      </c>
      <c r="F1949" t="s">
        <v>13804</v>
      </c>
      <c r="G1949" s="88">
        <v>2</v>
      </c>
      <c r="H1949" s="88" t="s">
        <v>13770</v>
      </c>
      <c r="I1949">
        <v>1</v>
      </c>
      <c r="J1949" t="s">
        <v>13801</v>
      </c>
      <c r="K1949" t="s">
        <v>13805</v>
      </c>
      <c r="L1949">
        <v>270107</v>
      </c>
      <c r="M1949" t="s">
        <v>13588</v>
      </c>
      <c r="N1949">
        <v>270107006</v>
      </c>
      <c r="O1949" t="s">
        <v>13613</v>
      </c>
      <c r="P1949">
        <v>0</v>
      </c>
      <c r="Q1949">
        <v>7556.7655852234693</v>
      </c>
      <c r="R1949">
        <v>0</v>
      </c>
    </row>
    <row r="1950" spans="1:18" x14ac:dyDescent="0.25">
      <c r="A1950">
        <v>13</v>
      </c>
      <c r="B1950">
        <v>13403</v>
      </c>
      <c r="C1950" t="s">
        <v>10678</v>
      </c>
      <c r="D1950" t="s">
        <v>13777</v>
      </c>
      <c r="E1950">
        <v>2</v>
      </c>
      <c r="F1950" t="s">
        <v>13804</v>
      </c>
      <c r="G1950" s="88">
        <v>2</v>
      </c>
      <c r="H1950" s="88" t="s">
        <v>13770</v>
      </c>
      <c r="I1950">
        <v>1</v>
      </c>
      <c r="J1950" t="s">
        <v>13801</v>
      </c>
      <c r="K1950" t="s">
        <v>13806</v>
      </c>
      <c r="L1950">
        <v>270107</v>
      </c>
      <c r="M1950" t="s">
        <v>13588</v>
      </c>
      <c r="N1950">
        <v>270107006</v>
      </c>
      <c r="O1950" t="s">
        <v>13613</v>
      </c>
      <c r="P1950">
        <v>0</v>
      </c>
      <c r="Q1950">
        <v>2772.0267379679099</v>
      </c>
      <c r="R1950">
        <v>0</v>
      </c>
    </row>
    <row r="1951" spans="1:18" x14ac:dyDescent="0.25">
      <c r="A1951">
        <v>13</v>
      </c>
      <c r="B1951">
        <v>13403</v>
      </c>
      <c r="C1951" t="s">
        <v>10678</v>
      </c>
      <c r="D1951" t="s">
        <v>13777</v>
      </c>
      <c r="E1951">
        <v>3</v>
      </c>
      <c r="F1951" t="s">
        <v>13807</v>
      </c>
      <c r="G1951" s="88">
        <v>1</v>
      </c>
      <c r="H1951" s="88" t="s">
        <v>8278</v>
      </c>
      <c r="I1951">
        <v>1</v>
      </c>
      <c r="J1951" t="s">
        <v>13801</v>
      </c>
      <c r="K1951" t="s">
        <v>13808</v>
      </c>
      <c r="L1951">
        <v>270107</v>
      </c>
      <c r="M1951" t="s">
        <v>13588</v>
      </c>
      <c r="N1951">
        <v>270107006</v>
      </c>
      <c r="O1951" t="s">
        <v>13613</v>
      </c>
      <c r="P1951">
        <v>0</v>
      </c>
      <c r="Q1951">
        <v>7556.7655852234693</v>
      </c>
      <c r="R1951">
        <v>0</v>
      </c>
    </row>
    <row r="1952" spans="1:18" x14ac:dyDescent="0.25">
      <c r="A1952">
        <v>13</v>
      </c>
      <c r="B1952">
        <v>13403</v>
      </c>
      <c r="C1952" t="s">
        <v>10678</v>
      </c>
      <c r="D1952" t="s">
        <v>13777</v>
      </c>
      <c r="E1952">
        <v>3</v>
      </c>
      <c r="F1952" t="s">
        <v>13807</v>
      </c>
      <c r="G1952" s="88">
        <v>1</v>
      </c>
      <c r="H1952" s="88" t="s">
        <v>8278</v>
      </c>
      <c r="I1952">
        <v>1</v>
      </c>
      <c r="J1952" t="s">
        <v>13801</v>
      </c>
      <c r="K1952" t="s">
        <v>13809</v>
      </c>
      <c r="L1952">
        <v>270107</v>
      </c>
      <c r="M1952" t="s">
        <v>13588</v>
      </c>
      <c r="N1952">
        <v>270107006</v>
      </c>
      <c r="O1952" t="s">
        <v>13613</v>
      </c>
      <c r="P1952">
        <v>0</v>
      </c>
      <c r="Q1952">
        <v>2772.0267379679099</v>
      </c>
      <c r="R1952">
        <v>0</v>
      </c>
    </row>
    <row r="1953" spans="1:18" x14ac:dyDescent="0.25">
      <c r="A1953">
        <v>13</v>
      </c>
      <c r="B1953">
        <v>13403</v>
      </c>
      <c r="C1953" t="s">
        <v>10678</v>
      </c>
      <c r="D1953" t="s">
        <v>13777</v>
      </c>
      <c r="E1953">
        <v>4</v>
      </c>
      <c r="F1953" t="s">
        <v>13810</v>
      </c>
      <c r="G1953" s="88">
        <v>1</v>
      </c>
      <c r="H1953" s="88" t="s">
        <v>8278</v>
      </c>
      <c r="I1953">
        <v>1</v>
      </c>
      <c r="J1953" t="s">
        <v>13801</v>
      </c>
      <c r="K1953" t="s">
        <v>13811</v>
      </c>
      <c r="L1953">
        <v>270107</v>
      </c>
      <c r="M1953" t="s">
        <v>13588</v>
      </c>
      <c r="N1953">
        <v>270107006</v>
      </c>
      <c r="O1953" t="s">
        <v>13613</v>
      </c>
      <c r="P1953">
        <v>0</v>
      </c>
      <c r="Q1953">
        <v>7556.7655852234693</v>
      </c>
      <c r="R1953">
        <v>0</v>
      </c>
    </row>
    <row r="1954" spans="1:18" x14ac:dyDescent="0.25">
      <c r="A1954">
        <v>13</v>
      </c>
      <c r="B1954">
        <v>13403</v>
      </c>
      <c r="C1954" t="s">
        <v>10678</v>
      </c>
      <c r="D1954" t="s">
        <v>13777</v>
      </c>
      <c r="E1954">
        <v>4</v>
      </c>
      <c r="F1954" t="s">
        <v>13810</v>
      </c>
      <c r="G1954" s="88">
        <v>1</v>
      </c>
      <c r="H1954" s="88" t="s">
        <v>8278</v>
      </c>
      <c r="I1954">
        <v>1</v>
      </c>
      <c r="J1954" t="s">
        <v>13801</v>
      </c>
      <c r="K1954" t="s">
        <v>13812</v>
      </c>
      <c r="L1954">
        <v>270107</v>
      </c>
      <c r="M1954" t="s">
        <v>13588</v>
      </c>
      <c r="N1954">
        <v>270107006</v>
      </c>
      <c r="O1954" t="s">
        <v>13613</v>
      </c>
      <c r="P1954">
        <v>0</v>
      </c>
      <c r="Q1954">
        <v>2772.0267379679099</v>
      </c>
      <c r="R1954">
        <v>0</v>
      </c>
    </row>
    <row r="1955" spans="1:18" x14ac:dyDescent="0.25">
      <c r="A1955">
        <v>13</v>
      </c>
      <c r="B1955">
        <v>13403</v>
      </c>
      <c r="C1955" t="s">
        <v>10678</v>
      </c>
      <c r="D1955" t="s">
        <v>13777</v>
      </c>
      <c r="E1955">
        <v>7</v>
      </c>
      <c r="F1955" t="s">
        <v>13813</v>
      </c>
      <c r="G1955" s="88">
        <v>2</v>
      </c>
      <c r="H1955" s="88" t="s">
        <v>13770</v>
      </c>
      <c r="I1955">
        <v>3</v>
      </c>
      <c r="J1955" t="s">
        <v>13814</v>
      </c>
      <c r="K1955" t="s">
        <v>13771</v>
      </c>
      <c r="L1955">
        <v>270107</v>
      </c>
      <c r="M1955" t="s">
        <v>13588</v>
      </c>
      <c r="N1955">
        <v>270107005</v>
      </c>
      <c r="O1955" t="s">
        <v>13608</v>
      </c>
      <c r="P1955">
        <v>0</v>
      </c>
      <c r="Q1955">
        <v>3638.0666666666698</v>
      </c>
      <c r="R1955">
        <v>0</v>
      </c>
    </row>
    <row r="1956" spans="1:18" x14ac:dyDescent="0.25">
      <c r="A1956">
        <v>13</v>
      </c>
      <c r="B1956">
        <v>13403</v>
      </c>
      <c r="C1956" t="s">
        <v>10678</v>
      </c>
      <c r="D1956" t="s">
        <v>13777</v>
      </c>
      <c r="E1956">
        <v>7</v>
      </c>
      <c r="F1956" t="s">
        <v>13813</v>
      </c>
      <c r="G1956" s="88">
        <v>2</v>
      </c>
      <c r="H1956" s="88" t="s">
        <v>13770</v>
      </c>
      <c r="I1956">
        <v>3</v>
      </c>
      <c r="J1956" t="s">
        <v>13814</v>
      </c>
      <c r="K1956" t="s">
        <v>13815</v>
      </c>
      <c r="L1956">
        <v>270107</v>
      </c>
      <c r="M1956" t="s">
        <v>13588</v>
      </c>
      <c r="N1956">
        <v>270107005</v>
      </c>
      <c r="O1956" t="s">
        <v>13608</v>
      </c>
      <c r="P1956">
        <v>0</v>
      </c>
      <c r="Q1956">
        <v>3918.6989185568</v>
      </c>
      <c r="R1956">
        <v>0</v>
      </c>
    </row>
    <row r="1957" spans="1:18" x14ac:dyDescent="0.25">
      <c r="A1957">
        <v>13</v>
      </c>
      <c r="B1957">
        <v>13403</v>
      </c>
      <c r="C1957" t="s">
        <v>10678</v>
      </c>
      <c r="D1957" t="s">
        <v>13777</v>
      </c>
      <c r="E1957">
        <v>7</v>
      </c>
      <c r="F1957" t="s">
        <v>13813</v>
      </c>
      <c r="G1957" s="88">
        <v>2</v>
      </c>
      <c r="H1957" s="88" t="s">
        <v>13770</v>
      </c>
      <c r="I1957">
        <v>3</v>
      </c>
      <c r="J1957" t="s">
        <v>13814</v>
      </c>
      <c r="K1957" t="s">
        <v>13816</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13800</v>
      </c>
      <c r="G1958" s="88">
        <v>1</v>
      </c>
      <c r="H1958" s="88" t="s">
        <v>8278</v>
      </c>
      <c r="I1958">
        <v>1</v>
      </c>
      <c r="J1958" t="s">
        <v>13801</v>
      </c>
      <c r="K1958" t="s">
        <v>13802</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13804</v>
      </c>
      <c r="G1959" s="88">
        <v>2</v>
      </c>
      <c r="H1959" s="88" t="s">
        <v>13770</v>
      </c>
      <c r="I1959">
        <v>1</v>
      </c>
      <c r="J1959" t="s">
        <v>13801</v>
      </c>
      <c r="K1959" t="s">
        <v>13805</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13804</v>
      </c>
      <c r="G1960" s="88">
        <v>2</v>
      </c>
      <c r="H1960" s="88" t="s">
        <v>13770</v>
      </c>
      <c r="I1960">
        <v>1</v>
      </c>
      <c r="J1960" t="s">
        <v>13801</v>
      </c>
      <c r="K1960" t="s">
        <v>13806</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13807</v>
      </c>
      <c r="G1961" s="88">
        <v>1</v>
      </c>
      <c r="H1961" s="88" t="s">
        <v>8278</v>
      </c>
      <c r="I1961">
        <v>1</v>
      </c>
      <c r="J1961" t="s">
        <v>13801</v>
      </c>
      <c r="K1961" t="s">
        <v>13808</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13810</v>
      </c>
      <c r="G1962" s="88">
        <v>1</v>
      </c>
      <c r="H1962" s="88" t="s">
        <v>8278</v>
      </c>
      <c r="I1962">
        <v>1</v>
      </c>
      <c r="J1962" t="s">
        <v>13801</v>
      </c>
      <c r="K1962" t="s">
        <v>13811</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13813</v>
      </c>
      <c r="G1963" s="88">
        <v>2</v>
      </c>
      <c r="H1963" s="88" t="s">
        <v>13770</v>
      </c>
      <c r="I1963">
        <v>3</v>
      </c>
      <c r="J1963" t="s">
        <v>13814</v>
      </c>
      <c r="K1963" t="s">
        <v>13771</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13813</v>
      </c>
      <c r="G1964" s="88">
        <v>2</v>
      </c>
      <c r="H1964" s="88" t="s">
        <v>13770</v>
      </c>
      <c r="I1964">
        <v>3</v>
      </c>
      <c r="J1964" t="s">
        <v>13814</v>
      </c>
      <c r="K1964" t="s">
        <v>13815</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13813</v>
      </c>
      <c r="G1965" s="88">
        <v>2</v>
      </c>
      <c r="H1965" s="88" t="s">
        <v>13770</v>
      </c>
      <c r="I1965">
        <v>3</v>
      </c>
      <c r="J1965" t="s">
        <v>13814</v>
      </c>
      <c r="K1965" t="s">
        <v>13816</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13800</v>
      </c>
      <c r="G1966" s="88">
        <v>1</v>
      </c>
      <c r="H1966" s="88" t="s">
        <v>8278</v>
      </c>
      <c r="I1966">
        <v>1</v>
      </c>
      <c r="J1966" t="s">
        <v>13801</v>
      </c>
      <c r="K1966" t="s">
        <v>13802</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13800</v>
      </c>
      <c r="G1967" s="88">
        <v>1</v>
      </c>
      <c r="H1967" s="88" t="s">
        <v>8278</v>
      </c>
      <c r="I1967">
        <v>1</v>
      </c>
      <c r="J1967" t="s">
        <v>13801</v>
      </c>
      <c r="K1967" t="s">
        <v>13803</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13804</v>
      </c>
      <c r="G1968" s="88">
        <v>2</v>
      </c>
      <c r="H1968" s="88" t="s">
        <v>13770</v>
      </c>
      <c r="I1968">
        <v>1</v>
      </c>
      <c r="J1968" t="s">
        <v>13801</v>
      </c>
      <c r="K1968" t="s">
        <v>13805</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13804</v>
      </c>
      <c r="G1969" s="88">
        <v>2</v>
      </c>
      <c r="H1969" s="88" t="s">
        <v>13770</v>
      </c>
      <c r="I1969">
        <v>1</v>
      </c>
      <c r="J1969" t="s">
        <v>13801</v>
      </c>
      <c r="K1969" t="s">
        <v>13806</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13807</v>
      </c>
      <c r="G1970" s="88">
        <v>1</v>
      </c>
      <c r="H1970" s="88" t="s">
        <v>8278</v>
      </c>
      <c r="I1970">
        <v>1</v>
      </c>
      <c r="J1970" t="s">
        <v>13801</v>
      </c>
      <c r="K1970" t="s">
        <v>13808</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13807</v>
      </c>
      <c r="G1971" s="88">
        <v>1</v>
      </c>
      <c r="H1971" s="88" t="s">
        <v>8278</v>
      </c>
      <c r="I1971">
        <v>1</v>
      </c>
      <c r="J1971" t="s">
        <v>13801</v>
      </c>
      <c r="K1971" t="s">
        <v>13809</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13810</v>
      </c>
      <c r="G1972" s="88">
        <v>1</v>
      </c>
      <c r="H1972" s="88" t="s">
        <v>8278</v>
      </c>
      <c r="I1972">
        <v>1</v>
      </c>
      <c r="J1972" t="s">
        <v>13801</v>
      </c>
      <c r="K1972" t="s">
        <v>13811</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13810</v>
      </c>
      <c r="G1973" s="88">
        <v>1</v>
      </c>
      <c r="H1973" s="88" t="s">
        <v>8278</v>
      </c>
      <c r="I1973">
        <v>1</v>
      </c>
      <c r="J1973" t="s">
        <v>13801</v>
      </c>
      <c r="K1973" t="s">
        <v>13812</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13813</v>
      </c>
      <c r="G1974" s="88">
        <v>2</v>
      </c>
      <c r="H1974" s="88" t="s">
        <v>13770</v>
      </c>
      <c r="I1974">
        <v>3</v>
      </c>
      <c r="J1974" t="s">
        <v>13814</v>
      </c>
      <c r="K1974" t="s">
        <v>13771</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13813</v>
      </c>
      <c r="G1975" s="88">
        <v>2</v>
      </c>
      <c r="H1975" s="88" t="s">
        <v>13770</v>
      </c>
      <c r="I1975">
        <v>3</v>
      </c>
      <c r="J1975" t="s">
        <v>13814</v>
      </c>
      <c r="K1975" t="s">
        <v>13815</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13813</v>
      </c>
      <c r="G1976" s="88">
        <v>2</v>
      </c>
      <c r="H1976" s="88" t="s">
        <v>13770</v>
      </c>
      <c r="I1976">
        <v>3</v>
      </c>
      <c r="J1976" t="s">
        <v>13814</v>
      </c>
      <c r="K1976" t="s">
        <v>13816</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13800</v>
      </c>
      <c r="G1977" s="88">
        <v>1</v>
      </c>
      <c r="H1977" s="88" t="s">
        <v>8278</v>
      </c>
      <c r="I1977">
        <v>1</v>
      </c>
      <c r="J1977" t="s">
        <v>13801</v>
      </c>
      <c r="K1977" t="s">
        <v>13802</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13804</v>
      </c>
      <c r="G1978" s="88">
        <v>2</v>
      </c>
      <c r="H1978" s="88" t="s">
        <v>13770</v>
      </c>
      <c r="I1978">
        <v>1</v>
      </c>
      <c r="J1978" t="s">
        <v>13801</v>
      </c>
      <c r="K1978" t="s">
        <v>13805</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13804</v>
      </c>
      <c r="G1979" s="88">
        <v>2</v>
      </c>
      <c r="H1979" s="88" t="s">
        <v>13770</v>
      </c>
      <c r="I1979">
        <v>1</v>
      </c>
      <c r="J1979" t="s">
        <v>13801</v>
      </c>
      <c r="K1979" t="s">
        <v>13806</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13807</v>
      </c>
      <c r="G1980" s="88">
        <v>1</v>
      </c>
      <c r="H1980" s="88" t="s">
        <v>8278</v>
      </c>
      <c r="I1980">
        <v>1</v>
      </c>
      <c r="J1980" t="s">
        <v>13801</v>
      </c>
      <c r="K1980" t="s">
        <v>13808</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13810</v>
      </c>
      <c r="G1981" s="88">
        <v>1</v>
      </c>
      <c r="H1981" s="88" t="s">
        <v>8278</v>
      </c>
      <c r="I1981">
        <v>1</v>
      </c>
      <c r="J1981" t="s">
        <v>13801</v>
      </c>
      <c r="K1981" t="s">
        <v>13811</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13813</v>
      </c>
      <c r="G1982" s="88">
        <v>2</v>
      </c>
      <c r="H1982" s="88" t="s">
        <v>13770</v>
      </c>
      <c r="I1982">
        <v>3</v>
      </c>
      <c r="J1982" t="s">
        <v>13814</v>
      </c>
      <c r="K1982" t="s">
        <v>13771</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13813</v>
      </c>
      <c r="G1983" s="88">
        <v>2</v>
      </c>
      <c r="H1983" s="88" t="s">
        <v>13770</v>
      </c>
      <c r="I1983">
        <v>3</v>
      </c>
      <c r="J1983" t="s">
        <v>13814</v>
      </c>
      <c r="K1983" t="s">
        <v>13815</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13813</v>
      </c>
      <c r="G1984" s="88">
        <v>2</v>
      </c>
      <c r="H1984" s="88" t="s">
        <v>13770</v>
      </c>
      <c r="I1984">
        <v>3</v>
      </c>
      <c r="J1984" t="s">
        <v>13814</v>
      </c>
      <c r="K1984" t="s">
        <v>13816</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13800</v>
      </c>
      <c r="G1985" s="88">
        <v>1</v>
      </c>
      <c r="H1985" s="88" t="s">
        <v>8278</v>
      </c>
      <c r="I1985">
        <v>1</v>
      </c>
      <c r="J1985" t="s">
        <v>13801</v>
      </c>
      <c r="K1985" t="s">
        <v>13802</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13804</v>
      </c>
      <c r="G1986" s="88">
        <v>2</v>
      </c>
      <c r="H1986" s="88" t="s">
        <v>13770</v>
      </c>
      <c r="I1986">
        <v>1</v>
      </c>
      <c r="J1986" t="s">
        <v>13801</v>
      </c>
      <c r="K1986" t="s">
        <v>13805</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13804</v>
      </c>
      <c r="G1987" s="88">
        <v>2</v>
      </c>
      <c r="H1987" s="88" t="s">
        <v>13770</v>
      </c>
      <c r="I1987">
        <v>1</v>
      </c>
      <c r="J1987" t="s">
        <v>13801</v>
      </c>
      <c r="K1987" t="s">
        <v>13806</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13807</v>
      </c>
      <c r="G1988" s="88">
        <v>1</v>
      </c>
      <c r="H1988" s="88" t="s">
        <v>8278</v>
      </c>
      <c r="I1988">
        <v>1</v>
      </c>
      <c r="J1988" t="s">
        <v>13801</v>
      </c>
      <c r="K1988" t="s">
        <v>13808</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13810</v>
      </c>
      <c r="G1989" s="88">
        <v>1</v>
      </c>
      <c r="H1989" s="88" t="s">
        <v>8278</v>
      </c>
      <c r="I1989">
        <v>1</v>
      </c>
      <c r="J1989" t="s">
        <v>13801</v>
      </c>
      <c r="K1989" t="s">
        <v>13811</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13813</v>
      </c>
      <c r="G1990" s="88">
        <v>2</v>
      </c>
      <c r="H1990" s="88" t="s">
        <v>13770</v>
      </c>
      <c r="I1990">
        <v>3</v>
      </c>
      <c r="J1990" t="s">
        <v>13814</v>
      </c>
      <c r="K1990" t="s">
        <v>13815</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13813</v>
      </c>
      <c r="G1991" s="88">
        <v>2</v>
      </c>
      <c r="H1991" s="88" t="s">
        <v>13770</v>
      </c>
      <c r="I1991">
        <v>3</v>
      </c>
      <c r="J1991" t="s">
        <v>13814</v>
      </c>
      <c r="K1991" t="s">
        <v>13816</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13800</v>
      </c>
      <c r="G1992" s="88">
        <v>1</v>
      </c>
      <c r="H1992" s="88" t="s">
        <v>8278</v>
      </c>
      <c r="I1992">
        <v>1</v>
      </c>
      <c r="J1992" t="s">
        <v>13801</v>
      </c>
      <c r="K1992" t="s">
        <v>13802</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13804</v>
      </c>
      <c r="G1993" s="88">
        <v>2</v>
      </c>
      <c r="H1993" s="88" t="s">
        <v>13770</v>
      </c>
      <c r="I1993">
        <v>1</v>
      </c>
      <c r="J1993" t="s">
        <v>13801</v>
      </c>
      <c r="K1993" t="s">
        <v>13805</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13804</v>
      </c>
      <c r="G1994" s="88">
        <v>2</v>
      </c>
      <c r="H1994" s="88" t="s">
        <v>13770</v>
      </c>
      <c r="I1994">
        <v>1</v>
      </c>
      <c r="J1994" t="s">
        <v>13801</v>
      </c>
      <c r="K1994" t="s">
        <v>13806</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13807</v>
      </c>
      <c r="G1995" s="88">
        <v>1</v>
      </c>
      <c r="H1995" s="88" t="s">
        <v>8278</v>
      </c>
      <c r="I1995">
        <v>1</v>
      </c>
      <c r="J1995" t="s">
        <v>13801</v>
      </c>
      <c r="K1995" t="s">
        <v>13808</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13810</v>
      </c>
      <c r="G1996" s="88">
        <v>1</v>
      </c>
      <c r="H1996" s="88" t="s">
        <v>8278</v>
      </c>
      <c r="I1996">
        <v>1</v>
      </c>
      <c r="J1996" t="s">
        <v>13801</v>
      </c>
      <c r="K1996" t="s">
        <v>13811</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13813</v>
      </c>
      <c r="G1997" s="88">
        <v>2</v>
      </c>
      <c r="H1997" s="88" t="s">
        <v>13770</v>
      </c>
      <c r="I1997">
        <v>3</v>
      </c>
      <c r="J1997" t="s">
        <v>13814</v>
      </c>
      <c r="K1997" t="s">
        <v>13815</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13813</v>
      </c>
      <c r="G1998" s="88">
        <v>2</v>
      </c>
      <c r="H1998" s="88" t="s">
        <v>13770</v>
      </c>
      <c r="I1998">
        <v>3</v>
      </c>
      <c r="J1998" t="s">
        <v>13814</v>
      </c>
      <c r="K1998" t="s">
        <v>13816</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13800</v>
      </c>
      <c r="G1999" s="88">
        <v>1</v>
      </c>
      <c r="H1999" s="88" t="s">
        <v>8278</v>
      </c>
      <c r="I1999">
        <v>1</v>
      </c>
      <c r="J1999" t="s">
        <v>13801</v>
      </c>
      <c r="K1999" t="s">
        <v>13802</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13800</v>
      </c>
      <c r="G2000" s="88">
        <v>1</v>
      </c>
      <c r="H2000" s="88" t="s">
        <v>8278</v>
      </c>
      <c r="I2000">
        <v>1</v>
      </c>
      <c r="J2000" t="s">
        <v>13801</v>
      </c>
      <c r="K2000" t="s">
        <v>13803</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13804</v>
      </c>
      <c r="G2001" s="88">
        <v>2</v>
      </c>
      <c r="H2001" s="88" t="s">
        <v>13770</v>
      </c>
      <c r="I2001">
        <v>1</v>
      </c>
      <c r="J2001" t="s">
        <v>13801</v>
      </c>
      <c r="K2001" t="s">
        <v>13805</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13804</v>
      </c>
      <c r="G2002" s="88">
        <v>2</v>
      </c>
      <c r="H2002" s="88" t="s">
        <v>13770</v>
      </c>
      <c r="I2002">
        <v>1</v>
      </c>
      <c r="J2002" t="s">
        <v>13801</v>
      </c>
      <c r="K2002" t="s">
        <v>13806</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13807</v>
      </c>
      <c r="G2003" s="88">
        <v>1</v>
      </c>
      <c r="H2003" s="88" t="s">
        <v>8278</v>
      </c>
      <c r="I2003">
        <v>1</v>
      </c>
      <c r="J2003" t="s">
        <v>13801</v>
      </c>
      <c r="K2003" t="s">
        <v>13808</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13810</v>
      </c>
      <c r="G2004" s="88">
        <v>1</v>
      </c>
      <c r="H2004" s="88" t="s">
        <v>8278</v>
      </c>
      <c r="I2004">
        <v>1</v>
      </c>
      <c r="J2004" t="s">
        <v>13801</v>
      </c>
      <c r="K2004" t="s">
        <v>13811</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13810</v>
      </c>
      <c r="G2005" s="88">
        <v>1</v>
      </c>
      <c r="H2005" s="88" t="s">
        <v>8278</v>
      </c>
      <c r="I2005">
        <v>1</v>
      </c>
      <c r="J2005" t="s">
        <v>13801</v>
      </c>
      <c r="K2005" t="s">
        <v>13812</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13813</v>
      </c>
      <c r="G2006" s="88">
        <v>2</v>
      </c>
      <c r="H2006" s="88" t="s">
        <v>13770</v>
      </c>
      <c r="I2006">
        <v>3</v>
      </c>
      <c r="J2006" t="s">
        <v>13814</v>
      </c>
      <c r="K2006" t="s">
        <v>13771</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13813</v>
      </c>
      <c r="G2007" s="88">
        <v>2</v>
      </c>
      <c r="H2007" s="88" t="s">
        <v>13770</v>
      </c>
      <c r="I2007">
        <v>3</v>
      </c>
      <c r="J2007" t="s">
        <v>13814</v>
      </c>
      <c r="K2007" t="s">
        <v>13815</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13800</v>
      </c>
      <c r="G2008" s="88">
        <v>1</v>
      </c>
      <c r="H2008" s="88" t="s">
        <v>8278</v>
      </c>
      <c r="I2008">
        <v>1</v>
      </c>
      <c r="J2008" t="s">
        <v>13801</v>
      </c>
      <c r="K2008" t="s">
        <v>13802</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13800</v>
      </c>
      <c r="G2009" s="88">
        <v>1</v>
      </c>
      <c r="H2009" s="88" t="s">
        <v>8278</v>
      </c>
      <c r="I2009">
        <v>1</v>
      </c>
      <c r="J2009" t="s">
        <v>13801</v>
      </c>
      <c r="K2009" t="s">
        <v>13803</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13804</v>
      </c>
      <c r="G2010" s="88">
        <v>2</v>
      </c>
      <c r="H2010" s="88" t="s">
        <v>13770</v>
      </c>
      <c r="I2010">
        <v>1</v>
      </c>
      <c r="J2010" t="s">
        <v>13801</v>
      </c>
      <c r="K2010" t="s">
        <v>13805</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13804</v>
      </c>
      <c r="G2011" s="88">
        <v>2</v>
      </c>
      <c r="H2011" s="88" t="s">
        <v>13770</v>
      </c>
      <c r="I2011">
        <v>1</v>
      </c>
      <c r="J2011" t="s">
        <v>13801</v>
      </c>
      <c r="K2011" t="s">
        <v>13806</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13807</v>
      </c>
      <c r="G2012" s="88">
        <v>1</v>
      </c>
      <c r="H2012" s="88" t="s">
        <v>8278</v>
      </c>
      <c r="I2012">
        <v>1</v>
      </c>
      <c r="J2012" t="s">
        <v>13801</v>
      </c>
      <c r="K2012" t="s">
        <v>13808</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13810</v>
      </c>
      <c r="G2013" s="88">
        <v>1</v>
      </c>
      <c r="H2013" s="88" t="s">
        <v>8278</v>
      </c>
      <c r="I2013">
        <v>1</v>
      </c>
      <c r="J2013" t="s">
        <v>13801</v>
      </c>
      <c r="K2013" t="s">
        <v>13811</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13810</v>
      </c>
      <c r="G2014" s="88">
        <v>1</v>
      </c>
      <c r="H2014" s="88" t="s">
        <v>8278</v>
      </c>
      <c r="I2014">
        <v>1</v>
      </c>
      <c r="J2014" t="s">
        <v>13801</v>
      </c>
      <c r="K2014" t="s">
        <v>13812</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13813</v>
      </c>
      <c r="G2015" s="88">
        <v>2</v>
      </c>
      <c r="H2015" s="88" t="s">
        <v>13770</v>
      </c>
      <c r="I2015">
        <v>3</v>
      </c>
      <c r="J2015" t="s">
        <v>13814</v>
      </c>
      <c r="K2015" t="s">
        <v>13771</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13813</v>
      </c>
      <c r="G2016" s="88">
        <v>2</v>
      </c>
      <c r="H2016" s="88" t="s">
        <v>13770</v>
      </c>
      <c r="I2016">
        <v>3</v>
      </c>
      <c r="J2016" t="s">
        <v>13814</v>
      </c>
      <c r="K2016" t="s">
        <v>13815</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13813</v>
      </c>
      <c r="G2017" s="88">
        <v>2</v>
      </c>
      <c r="H2017" s="88" t="s">
        <v>13770</v>
      </c>
      <c r="I2017">
        <v>3</v>
      </c>
      <c r="J2017" t="s">
        <v>13814</v>
      </c>
      <c r="K2017" t="s">
        <v>13816</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13800</v>
      </c>
      <c r="G2018" s="88">
        <v>1</v>
      </c>
      <c r="H2018" s="88" t="s">
        <v>8278</v>
      </c>
      <c r="I2018">
        <v>1</v>
      </c>
      <c r="J2018" t="s">
        <v>13801</v>
      </c>
      <c r="K2018" t="s">
        <v>13802</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13800</v>
      </c>
      <c r="G2019" s="88">
        <v>1</v>
      </c>
      <c r="H2019" s="88" t="s">
        <v>8278</v>
      </c>
      <c r="I2019">
        <v>1</v>
      </c>
      <c r="J2019" t="s">
        <v>13801</v>
      </c>
      <c r="K2019" t="s">
        <v>13803</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13804</v>
      </c>
      <c r="G2020" s="88">
        <v>2</v>
      </c>
      <c r="H2020" s="88" t="s">
        <v>13770</v>
      </c>
      <c r="I2020">
        <v>1</v>
      </c>
      <c r="J2020" t="s">
        <v>13801</v>
      </c>
      <c r="K2020" t="s">
        <v>13805</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13804</v>
      </c>
      <c r="G2021" s="88">
        <v>2</v>
      </c>
      <c r="H2021" s="88" t="s">
        <v>13770</v>
      </c>
      <c r="I2021">
        <v>1</v>
      </c>
      <c r="J2021" t="s">
        <v>13801</v>
      </c>
      <c r="K2021" t="s">
        <v>13806</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13807</v>
      </c>
      <c r="G2022" s="88">
        <v>1</v>
      </c>
      <c r="H2022" s="88" t="s">
        <v>8278</v>
      </c>
      <c r="I2022">
        <v>1</v>
      </c>
      <c r="J2022" t="s">
        <v>13801</v>
      </c>
      <c r="K2022" t="s">
        <v>13808</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13807</v>
      </c>
      <c r="G2023" s="88">
        <v>1</v>
      </c>
      <c r="H2023" s="88" t="s">
        <v>8278</v>
      </c>
      <c r="I2023">
        <v>1</v>
      </c>
      <c r="J2023" t="s">
        <v>13801</v>
      </c>
      <c r="K2023" t="s">
        <v>13809</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13810</v>
      </c>
      <c r="G2024" s="88">
        <v>1</v>
      </c>
      <c r="H2024" s="88" t="s">
        <v>8278</v>
      </c>
      <c r="I2024">
        <v>1</v>
      </c>
      <c r="J2024" t="s">
        <v>13801</v>
      </c>
      <c r="K2024" t="s">
        <v>13811</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13810</v>
      </c>
      <c r="G2025" s="88">
        <v>1</v>
      </c>
      <c r="H2025" s="88" t="s">
        <v>8278</v>
      </c>
      <c r="I2025">
        <v>1</v>
      </c>
      <c r="J2025" t="s">
        <v>13801</v>
      </c>
      <c r="K2025" t="s">
        <v>13812</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13813</v>
      </c>
      <c r="G2026" s="88">
        <v>2</v>
      </c>
      <c r="H2026" s="88" t="s">
        <v>13770</v>
      </c>
      <c r="I2026">
        <v>3</v>
      </c>
      <c r="J2026" t="s">
        <v>13814</v>
      </c>
      <c r="K2026" t="s">
        <v>13771</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13813</v>
      </c>
      <c r="G2027" s="88">
        <v>2</v>
      </c>
      <c r="H2027" s="88" t="s">
        <v>13770</v>
      </c>
      <c r="I2027">
        <v>3</v>
      </c>
      <c r="J2027" t="s">
        <v>13814</v>
      </c>
      <c r="K2027" t="s">
        <v>13815</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13813</v>
      </c>
      <c r="G2028" s="88">
        <v>2</v>
      </c>
      <c r="H2028" s="88" t="s">
        <v>13770</v>
      </c>
      <c r="I2028">
        <v>3</v>
      </c>
      <c r="J2028" t="s">
        <v>13814</v>
      </c>
      <c r="K2028" t="s">
        <v>13816</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13800</v>
      </c>
      <c r="G2029" s="88">
        <v>1</v>
      </c>
      <c r="H2029" s="88" t="s">
        <v>8278</v>
      </c>
      <c r="I2029">
        <v>1</v>
      </c>
      <c r="J2029" t="s">
        <v>13801</v>
      </c>
      <c r="K2029" t="s">
        <v>13802</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13800</v>
      </c>
      <c r="G2030" s="88">
        <v>1</v>
      </c>
      <c r="H2030" s="88" t="s">
        <v>8278</v>
      </c>
      <c r="I2030">
        <v>1</v>
      </c>
      <c r="J2030" t="s">
        <v>13801</v>
      </c>
      <c r="K2030" t="s">
        <v>13803</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13804</v>
      </c>
      <c r="G2031" s="88">
        <v>2</v>
      </c>
      <c r="H2031" s="88" t="s">
        <v>13770</v>
      </c>
      <c r="I2031">
        <v>1</v>
      </c>
      <c r="J2031" t="s">
        <v>13801</v>
      </c>
      <c r="K2031" t="s">
        <v>13805</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13804</v>
      </c>
      <c r="G2032" s="88">
        <v>2</v>
      </c>
      <c r="H2032" s="88" t="s">
        <v>13770</v>
      </c>
      <c r="I2032">
        <v>1</v>
      </c>
      <c r="J2032" t="s">
        <v>13801</v>
      </c>
      <c r="K2032" t="s">
        <v>13806</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13807</v>
      </c>
      <c r="G2033" s="88">
        <v>1</v>
      </c>
      <c r="H2033" s="88" t="s">
        <v>8278</v>
      </c>
      <c r="I2033">
        <v>1</v>
      </c>
      <c r="J2033" t="s">
        <v>13801</v>
      </c>
      <c r="K2033" t="s">
        <v>13808</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13810</v>
      </c>
      <c r="G2034" s="88">
        <v>1</v>
      </c>
      <c r="H2034" s="88" t="s">
        <v>8278</v>
      </c>
      <c r="I2034">
        <v>1</v>
      </c>
      <c r="J2034" t="s">
        <v>13801</v>
      </c>
      <c r="K2034" t="s">
        <v>13811</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13810</v>
      </c>
      <c r="G2035" s="88">
        <v>1</v>
      </c>
      <c r="H2035" s="88" t="s">
        <v>8278</v>
      </c>
      <c r="I2035">
        <v>1</v>
      </c>
      <c r="J2035" t="s">
        <v>13801</v>
      </c>
      <c r="K2035" t="s">
        <v>13812</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13813</v>
      </c>
      <c r="G2036" s="88">
        <v>2</v>
      </c>
      <c r="H2036" s="88" t="s">
        <v>13770</v>
      </c>
      <c r="I2036">
        <v>3</v>
      </c>
      <c r="J2036" t="s">
        <v>13814</v>
      </c>
      <c r="K2036" t="s">
        <v>13771</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13813</v>
      </c>
      <c r="G2037" s="88">
        <v>2</v>
      </c>
      <c r="H2037" s="88" t="s">
        <v>13770</v>
      </c>
      <c r="I2037">
        <v>3</v>
      </c>
      <c r="J2037" t="s">
        <v>13814</v>
      </c>
      <c r="K2037" t="s">
        <v>13815</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13800</v>
      </c>
      <c r="G2038" s="88">
        <v>1</v>
      </c>
      <c r="H2038" s="88" t="s">
        <v>8278</v>
      </c>
      <c r="I2038">
        <v>1</v>
      </c>
      <c r="J2038" t="s">
        <v>13801</v>
      </c>
      <c r="K2038" t="s">
        <v>13802</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13804</v>
      </c>
      <c r="G2039" s="88">
        <v>2</v>
      </c>
      <c r="H2039" s="88" t="s">
        <v>13770</v>
      </c>
      <c r="I2039">
        <v>1</v>
      </c>
      <c r="J2039" t="s">
        <v>13801</v>
      </c>
      <c r="K2039" t="s">
        <v>13805</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13807</v>
      </c>
      <c r="G2040" s="88">
        <v>1</v>
      </c>
      <c r="H2040" s="88" t="s">
        <v>8278</v>
      </c>
      <c r="I2040">
        <v>1</v>
      </c>
      <c r="J2040" t="s">
        <v>13801</v>
      </c>
      <c r="K2040" t="s">
        <v>13808</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13810</v>
      </c>
      <c r="G2041" s="88">
        <v>1</v>
      </c>
      <c r="H2041" s="88" t="s">
        <v>8278</v>
      </c>
      <c r="I2041">
        <v>1</v>
      </c>
      <c r="J2041" t="s">
        <v>13801</v>
      </c>
      <c r="K2041" t="s">
        <v>13811</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13813</v>
      </c>
      <c r="G2042" s="88">
        <v>2</v>
      </c>
      <c r="H2042" s="88" t="s">
        <v>13770</v>
      </c>
      <c r="I2042">
        <v>3</v>
      </c>
      <c r="J2042" t="s">
        <v>13814</v>
      </c>
      <c r="K2042" t="s">
        <v>13815</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13800</v>
      </c>
      <c r="G2043" s="88">
        <v>1</v>
      </c>
      <c r="H2043" s="88" t="s">
        <v>8278</v>
      </c>
      <c r="I2043">
        <v>1</v>
      </c>
      <c r="J2043" t="s">
        <v>13801</v>
      </c>
      <c r="K2043" t="s">
        <v>13802</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13804</v>
      </c>
      <c r="G2044" s="88">
        <v>2</v>
      </c>
      <c r="H2044" s="88" t="s">
        <v>13770</v>
      </c>
      <c r="I2044">
        <v>1</v>
      </c>
      <c r="J2044" t="s">
        <v>13801</v>
      </c>
      <c r="K2044" t="s">
        <v>13805</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13807</v>
      </c>
      <c r="G2045" s="88">
        <v>1</v>
      </c>
      <c r="H2045" s="88" t="s">
        <v>8278</v>
      </c>
      <c r="I2045">
        <v>1</v>
      </c>
      <c r="J2045" t="s">
        <v>13801</v>
      </c>
      <c r="K2045" t="s">
        <v>13808</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13810</v>
      </c>
      <c r="G2046" s="88">
        <v>1</v>
      </c>
      <c r="H2046" s="88" t="s">
        <v>8278</v>
      </c>
      <c r="I2046">
        <v>1</v>
      </c>
      <c r="J2046" t="s">
        <v>13801</v>
      </c>
      <c r="K2046" t="s">
        <v>13811</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13813</v>
      </c>
      <c r="G2047" s="88">
        <v>2</v>
      </c>
      <c r="H2047" s="88" t="s">
        <v>13770</v>
      </c>
      <c r="I2047">
        <v>3</v>
      </c>
      <c r="J2047" t="s">
        <v>13814</v>
      </c>
      <c r="K2047" t="s">
        <v>13815</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13800</v>
      </c>
      <c r="G2048" s="88">
        <v>1</v>
      </c>
      <c r="H2048" s="88" t="s">
        <v>8278</v>
      </c>
      <c r="I2048">
        <v>1</v>
      </c>
      <c r="J2048" t="s">
        <v>13801</v>
      </c>
      <c r="K2048" t="s">
        <v>13802</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13804</v>
      </c>
      <c r="G2049" s="88">
        <v>2</v>
      </c>
      <c r="H2049" s="88" t="s">
        <v>13770</v>
      </c>
      <c r="I2049">
        <v>1</v>
      </c>
      <c r="J2049" t="s">
        <v>13801</v>
      </c>
      <c r="K2049" t="s">
        <v>13805</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13804</v>
      </c>
      <c r="G2050" s="88">
        <v>2</v>
      </c>
      <c r="H2050" s="88" t="s">
        <v>13770</v>
      </c>
      <c r="I2050">
        <v>1</v>
      </c>
      <c r="J2050" t="s">
        <v>13801</v>
      </c>
      <c r="K2050" t="s">
        <v>13806</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13807</v>
      </c>
      <c r="G2051" s="88">
        <v>1</v>
      </c>
      <c r="H2051" s="88" t="s">
        <v>8278</v>
      </c>
      <c r="I2051">
        <v>1</v>
      </c>
      <c r="J2051" t="s">
        <v>13801</v>
      </c>
      <c r="K2051" t="s">
        <v>13808</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13810</v>
      </c>
      <c r="G2052" s="88">
        <v>1</v>
      </c>
      <c r="H2052" s="88" t="s">
        <v>8278</v>
      </c>
      <c r="I2052">
        <v>1</v>
      </c>
      <c r="J2052" t="s">
        <v>13801</v>
      </c>
      <c r="K2052" t="s">
        <v>13811</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13813</v>
      </c>
      <c r="G2053" s="88">
        <v>2</v>
      </c>
      <c r="H2053" s="88" t="s">
        <v>13770</v>
      </c>
      <c r="I2053">
        <v>3</v>
      </c>
      <c r="J2053" t="s">
        <v>13814</v>
      </c>
      <c r="K2053" t="s">
        <v>13771</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13813</v>
      </c>
      <c r="G2054" s="88">
        <v>2</v>
      </c>
      <c r="H2054" s="88" t="s">
        <v>13770</v>
      </c>
      <c r="I2054">
        <v>3</v>
      </c>
      <c r="J2054" t="s">
        <v>13814</v>
      </c>
      <c r="K2054" t="s">
        <v>13815</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13813</v>
      </c>
      <c r="G2055" s="88">
        <v>2</v>
      </c>
      <c r="H2055" s="88" t="s">
        <v>13770</v>
      </c>
      <c r="I2055">
        <v>3</v>
      </c>
      <c r="J2055" t="s">
        <v>13814</v>
      </c>
      <c r="K2055" t="s">
        <v>13816</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13800</v>
      </c>
      <c r="G2056" s="88">
        <v>1</v>
      </c>
      <c r="H2056" s="88" t="s">
        <v>8278</v>
      </c>
      <c r="I2056">
        <v>1</v>
      </c>
      <c r="J2056" t="s">
        <v>13801</v>
      </c>
      <c r="K2056" t="s">
        <v>13802</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13804</v>
      </c>
      <c r="G2057" s="88">
        <v>2</v>
      </c>
      <c r="H2057" s="88" t="s">
        <v>13770</v>
      </c>
      <c r="I2057">
        <v>1</v>
      </c>
      <c r="J2057" t="s">
        <v>13801</v>
      </c>
      <c r="K2057" t="s">
        <v>13805</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13807</v>
      </c>
      <c r="G2058" s="88">
        <v>1</v>
      </c>
      <c r="H2058" s="88" t="s">
        <v>8278</v>
      </c>
      <c r="I2058">
        <v>1</v>
      </c>
      <c r="J2058" t="s">
        <v>13801</v>
      </c>
      <c r="K2058" t="s">
        <v>13808</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13810</v>
      </c>
      <c r="G2059" s="88">
        <v>1</v>
      </c>
      <c r="H2059" s="88" t="s">
        <v>8278</v>
      </c>
      <c r="I2059">
        <v>1</v>
      </c>
      <c r="J2059" t="s">
        <v>13801</v>
      </c>
      <c r="K2059" t="s">
        <v>13811</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13813</v>
      </c>
      <c r="G2060" s="88">
        <v>2</v>
      </c>
      <c r="H2060" s="88" t="s">
        <v>13770</v>
      </c>
      <c r="I2060">
        <v>3</v>
      </c>
      <c r="J2060" t="s">
        <v>13814</v>
      </c>
      <c r="K2060" t="s">
        <v>13771</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13813</v>
      </c>
      <c r="G2061" s="88">
        <v>2</v>
      </c>
      <c r="H2061" s="88" t="s">
        <v>13770</v>
      </c>
      <c r="I2061">
        <v>3</v>
      </c>
      <c r="J2061" t="s">
        <v>13814</v>
      </c>
      <c r="K2061" t="s">
        <v>13815</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13800</v>
      </c>
      <c r="G2062" s="88">
        <v>1</v>
      </c>
      <c r="H2062" s="88" t="s">
        <v>8278</v>
      </c>
      <c r="I2062">
        <v>1</v>
      </c>
      <c r="J2062" t="s">
        <v>13801</v>
      </c>
      <c r="K2062" t="s">
        <v>13802</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13800</v>
      </c>
      <c r="G2063" s="88">
        <v>1</v>
      </c>
      <c r="H2063" s="88" t="s">
        <v>8278</v>
      </c>
      <c r="I2063">
        <v>1</v>
      </c>
      <c r="J2063" t="s">
        <v>13801</v>
      </c>
      <c r="K2063" t="s">
        <v>13803</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13804</v>
      </c>
      <c r="G2064" s="88">
        <v>2</v>
      </c>
      <c r="H2064" s="88" t="s">
        <v>13770</v>
      </c>
      <c r="I2064">
        <v>1</v>
      </c>
      <c r="J2064" t="s">
        <v>13801</v>
      </c>
      <c r="K2064" t="s">
        <v>13805</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13804</v>
      </c>
      <c r="G2065" s="88">
        <v>2</v>
      </c>
      <c r="H2065" s="88" t="s">
        <v>13770</v>
      </c>
      <c r="I2065">
        <v>1</v>
      </c>
      <c r="J2065" t="s">
        <v>13801</v>
      </c>
      <c r="K2065" t="s">
        <v>13806</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13807</v>
      </c>
      <c r="G2066" s="88">
        <v>1</v>
      </c>
      <c r="H2066" s="88" t="s">
        <v>8278</v>
      </c>
      <c r="I2066">
        <v>1</v>
      </c>
      <c r="J2066" t="s">
        <v>13801</v>
      </c>
      <c r="K2066" t="s">
        <v>13808</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13807</v>
      </c>
      <c r="G2067" s="88">
        <v>1</v>
      </c>
      <c r="H2067" s="88" t="s">
        <v>8278</v>
      </c>
      <c r="I2067">
        <v>1</v>
      </c>
      <c r="J2067" t="s">
        <v>13801</v>
      </c>
      <c r="K2067" t="s">
        <v>13809</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13810</v>
      </c>
      <c r="G2068" s="88">
        <v>1</v>
      </c>
      <c r="H2068" s="88" t="s">
        <v>8278</v>
      </c>
      <c r="I2068">
        <v>1</v>
      </c>
      <c r="J2068" t="s">
        <v>13801</v>
      </c>
      <c r="K2068" t="s">
        <v>13811</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13810</v>
      </c>
      <c r="G2069" s="88">
        <v>1</v>
      </c>
      <c r="H2069" s="88" t="s">
        <v>8278</v>
      </c>
      <c r="I2069">
        <v>1</v>
      </c>
      <c r="J2069" t="s">
        <v>13801</v>
      </c>
      <c r="K2069" t="s">
        <v>13812</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13813</v>
      </c>
      <c r="G2070" s="88">
        <v>2</v>
      </c>
      <c r="H2070" s="88" t="s">
        <v>13770</v>
      </c>
      <c r="I2070">
        <v>3</v>
      </c>
      <c r="J2070" t="s">
        <v>13814</v>
      </c>
      <c r="K2070" t="s">
        <v>13771</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13813</v>
      </c>
      <c r="G2071" s="88">
        <v>2</v>
      </c>
      <c r="H2071" s="88" t="s">
        <v>13770</v>
      </c>
      <c r="I2071">
        <v>3</v>
      </c>
      <c r="J2071" t="s">
        <v>13814</v>
      </c>
      <c r="K2071" t="s">
        <v>13815</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13813</v>
      </c>
      <c r="G2072" s="88">
        <v>2</v>
      </c>
      <c r="H2072" s="88" t="s">
        <v>13770</v>
      </c>
      <c r="I2072">
        <v>3</v>
      </c>
      <c r="J2072" t="s">
        <v>13814</v>
      </c>
      <c r="K2072" t="s">
        <v>13816</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13800</v>
      </c>
      <c r="G2073" s="88">
        <v>1</v>
      </c>
      <c r="H2073" s="88" t="s">
        <v>8278</v>
      </c>
      <c r="I2073">
        <v>1</v>
      </c>
      <c r="J2073" t="s">
        <v>13801</v>
      </c>
      <c r="K2073" t="s">
        <v>13802</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13800</v>
      </c>
      <c r="G2074" s="88">
        <v>1</v>
      </c>
      <c r="H2074" s="88" t="s">
        <v>8278</v>
      </c>
      <c r="I2074">
        <v>1</v>
      </c>
      <c r="J2074" t="s">
        <v>13801</v>
      </c>
      <c r="K2074" t="s">
        <v>13803</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13804</v>
      </c>
      <c r="G2075" s="88">
        <v>2</v>
      </c>
      <c r="H2075" s="88" t="s">
        <v>13770</v>
      </c>
      <c r="I2075">
        <v>1</v>
      </c>
      <c r="J2075" t="s">
        <v>13801</v>
      </c>
      <c r="K2075" t="s">
        <v>13805</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13804</v>
      </c>
      <c r="G2076" s="88">
        <v>2</v>
      </c>
      <c r="H2076" s="88" t="s">
        <v>13770</v>
      </c>
      <c r="I2076">
        <v>1</v>
      </c>
      <c r="J2076" t="s">
        <v>13801</v>
      </c>
      <c r="K2076" t="s">
        <v>13806</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13807</v>
      </c>
      <c r="G2077" s="88">
        <v>1</v>
      </c>
      <c r="H2077" s="88" t="s">
        <v>8278</v>
      </c>
      <c r="I2077">
        <v>1</v>
      </c>
      <c r="J2077" t="s">
        <v>13801</v>
      </c>
      <c r="K2077" t="s">
        <v>13808</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13807</v>
      </c>
      <c r="G2078" s="88">
        <v>1</v>
      </c>
      <c r="H2078" s="88" t="s">
        <v>8278</v>
      </c>
      <c r="I2078">
        <v>1</v>
      </c>
      <c r="J2078" t="s">
        <v>13801</v>
      </c>
      <c r="K2078" t="s">
        <v>13809</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13810</v>
      </c>
      <c r="G2079" s="88">
        <v>1</v>
      </c>
      <c r="H2079" s="88" t="s">
        <v>8278</v>
      </c>
      <c r="I2079">
        <v>1</v>
      </c>
      <c r="J2079" t="s">
        <v>13801</v>
      </c>
      <c r="K2079" t="s">
        <v>13811</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13810</v>
      </c>
      <c r="G2080" s="88">
        <v>1</v>
      </c>
      <c r="H2080" s="88" t="s">
        <v>8278</v>
      </c>
      <c r="I2080">
        <v>1</v>
      </c>
      <c r="J2080" t="s">
        <v>13801</v>
      </c>
      <c r="K2080" t="s">
        <v>13812</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13813</v>
      </c>
      <c r="G2081" s="88">
        <v>2</v>
      </c>
      <c r="H2081" s="88" t="s">
        <v>13770</v>
      </c>
      <c r="I2081">
        <v>3</v>
      </c>
      <c r="J2081" t="s">
        <v>13814</v>
      </c>
      <c r="K2081" t="s">
        <v>13771</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13813</v>
      </c>
      <c r="G2082" s="88">
        <v>2</v>
      </c>
      <c r="H2082" s="88" t="s">
        <v>13770</v>
      </c>
      <c r="I2082">
        <v>3</v>
      </c>
      <c r="J2082" t="s">
        <v>13814</v>
      </c>
      <c r="K2082" t="s">
        <v>13815</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13813</v>
      </c>
      <c r="G2083" s="88">
        <v>2</v>
      </c>
      <c r="H2083" s="88" t="s">
        <v>13770</v>
      </c>
      <c r="I2083">
        <v>3</v>
      </c>
      <c r="J2083" t="s">
        <v>13814</v>
      </c>
      <c r="K2083" t="s">
        <v>13816</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13800</v>
      </c>
      <c r="G2084" s="88">
        <v>1</v>
      </c>
      <c r="H2084" s="88" t="s">
        <v>8278</v>
      </c>
      <c r="I2084">
        <v>1</v>
      </c>
      <c r="J2084" t="s">
        <v>13801</v>
      </c>
      <c r="K2084" t="s">
        <v>13802</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13800</v>
      </c>
      <c r="G2085" s="88">
        <v>1</v>
      </c>
      <c r="H2085" s="88" t="s">
        <v>8278</v>
      </c>
      <c r="I2085">
        <v>1</v>
      </c>
      <c r="J2085" t="s">
        <v>13801</v>
      </c>
      <c r="K2085" t="s">
        <v>13803</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13804</v>
      </c>
      <c r="G2086" s="88">
        <v>2</v>
      </c>
      <c r="H2086" s="88" t="s">
        <v>13770</v>
      </c>
      <c r="I2086">
        <v>1</v>
      </c>
      <c r="J2086" t="s">
        <v>13801</v>
      </c>
      <c r="K2086" t="s">
        <v>13805</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13804</v>
      </c>
      <c r="G2087" s="88">
        <v>2</v>
      </c>
      <c r="H2087" s="88" t="s">
        <v>13770</v>
      </c>
      <c r="I2087">
        <v>1</v>
      </c>
      <c r="J2087" t="s">
        <v>13801</v>
      </c>
      <c r="K2087" t="s">
        <v>13806</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13807</v>
      </c>
      <c r="G2088" s="88">
        <v>1</v>
      </c>
      <c r="H2088" s="88" t="s">
        <v>8278</v>
      </c>
      <c r="I2088">
        <v>1</v>
      </c>
      <c r="J2088" t="s">
        <v>13801</v>
      </c>
      <c r="K2088" t="s">
        <v>13808</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13807</v>
      </c>
      <c r="G2089" s="88">
        <v>1</v>
      </c>
      <c r="H2089" s="88" t="s">
        <v>8278</v>
      </c>
      <c r="I2089">
        <v>1</v>
      </c>
      <c r="J2089" t="s">
        <v>13801</v>
      </c>
      <c r="K2089" t="s">
        <v>13809</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13810</v>
      </c>
      <c r="G2090" s="88">
        <v>1</v>
      </c>
      <c r="H2090" s="88" t="s">
        <v>8278</v>
      </c>
      <c r="I2090">
        <v>1</v>
      </c>
      <c r="J2090" t="s">
        <v>13801</v>
      </c>
      <c r="K2090" t="s">
        <v>13811</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13810</v>
      </c>
      <c r="G2091" s="88">
        <v>1</v>
      </c>
      <c r="H2091" s="88" t="s">
        <v>8278</v>
      </c>
      <c r="I2091">
        <v>1</v>
      </c>
      <c r="J2091" t="s">
        <v>13801</v>
      </c>
      <c r="K2091" t="s">
        <v>13812</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13813</v>
      </c>
      <c r="G2092" s="88">
        <v>2</v>
      </c>
      <c r="H2092" s="88" t="s">
        <v>13770</v>
      </c>
      <c r="I2092">
        <v>3</v>
      </c>
      <c r="J2092" t="s">
        <v>13814</v>
      </c>
      <c r="K2092" t="s">
        <v>13771</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13813</v>
      </c>
      <c r="G2093" s="88">
        <v>2</v>
      </c>
      <c r="H2093" s="88" t="s">
        <v>13770</v>
      </c>
      <c r="I2093">
        <v>3</v>
      </c>
      <c r="J2093" t="s">
        <v>13814</v>
      </c>
      <c r="K2093" t="s">
        <v>13815</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13813</v>
      </c>
      <c r="G2094" s="88">
        <v>2</v>
      </c>
      <c r="H2094" s="88" t="s">
        <v>13770</v>
      </c>
      <c r="I2094">
        <v>3</v>
      </c>
      <c r="J2094" t="s">
        <v>13814</v>
      </c>
      <c r="K2094" t="s">
        <v>13816</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13800</v>
      </c>
      <c r="G2095" s="88">
        <v>1</v>
      </c>
      <c r="H2095" s="88" t="s">
        <v>8278</v>
      </c>
      <c r="I2095">
        <v>1</v>
      </c>
      <c r="J2095" t="s">
        <v>13801</v>
      </c>
      <c r="K2095" t="s">
        <v>13802</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13800</v>
      </c>
      <c r="G2096" s="88">
        <v>1</v>
      </c>
      <c r="H2096" s="88" t="s">
        <v>8278</v>
      </c>
      <c r="I2096">
        <v>1</v>
      </c>
      <c r="J2096" t="s">
        <v>13801</v>
      </c>
      <c r="K2096" t="s">
        <v>13803</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13804</v>
      </c>
      <c r="G2097" s="88">
        <v>2</v>
      </c>
      <c r="H2097" s="88" t="s">
        <v>13770</v>
      </c>
      <c r="I2097">
        <v>1</v>
      </c>
      <c r="J2097" t="s">
        <v>13801</v>
      </c>
      <c r="K2097" t="s">
        <v>13805</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13804</v>
      </c>
      <c r="G2098" s="88">
        <v>2</v>
      </c>
      <c r="H2098" s="88" t="s">
        <v>13770</v>
      </c>
      <c r="I2098">
        <v>1</v>
      </c>
      <c r="J2098" t="s">
        <v>13801</v>
      </c>
      <c r="K2098" t="s">
        <v>13806</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13807</v>
      </c>
      <c r="G2099" s="88">
        <v>1</v>
      </c>
      <c r="H2099" s="88" t="s">
        <v>8278</v>
      </c>
      <c r="I2099">
        <v>1</v>
      </c>
      <c r="J2099" t="s">
        <v>13801</v>
      </c>
      <c r="K2099" t="s">
        <v>13808</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13807</v>
      </c>
      <c r="G2100" s="88">
        <v>1</v>
      </c>
      <c r="H2100" s="88" t="s">
        <v>8278</v>
      </c>
      <c r="I2100">
        <v>1</v>
      </c>
      <c r="J2100" t="s">
        <v>13801</v>
      </c>
      <c r="K2100" t="s">
        <v>13809</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13810</v>
      </c>
      <c r="G2101" s="88">
        <v>1</v>
      </c>
      <c r="H2101" s="88" t="s">
        <v>8278</v>
      </c>
      <c r="I2101">
        <v>1</v>
      </c>
      <c r="J2101" t="s">
        <v>13801</v>
      </c>
      <c r="K2101" t="s">
        <v>13811</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13813</v>
      </c>
      <c r="G2102" s="88">
        <v>2</v>
      </c>
      <c r="H2102" s="88" t="s">
        <v>13770</v>
      </c>
      <c r="I2102">
        <v>3</v>
      </c>
      <c r="J2102" t="s">
        <v>13814</v>
      </c>
      <c r="K2102" t="s">
        <v>13771</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13813</v>
      </c>
      <c r="G2103" s="88">
        <v>2</v>
      </c>
      <c r="H2103" s="88" t="s">
        <v>13770</v>
      </c>
      <c r="I2103">
        <v>3</v>
      </c>
      <c r="J2103" t="s">
        <v>13814</v>
      </c>
      <c r="K2103" t="s">
        <v>13815</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13800</v>
      </c>
      <c r="G2104" s="88">
        <v>1</v>
      </c>
      <c r="H2104" s="88" t="s">
        <v>8278</v>
      </c>
      <c r="I2104">
        <v>1</v>
      </c>
      <c r="J2104" t="s">
        <v>13801</v>
      </c>
      <c r="K2104" t="s">
        <v>13802</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13800</v>
      </c>
      <c r="G2105" s="88">
        <v>1</v>
      </c>
      <c r="H2105" s="88" t="s">
        <v>8278</v>
      </c>
      <c r="I2105">
        <v>1</v>
      </c>
      <c r="J2105" t="s">
        <v>13801</v>
      </c>
      <c r="K2105" t="s">
        <v>13803</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13804</v>
      </c>
      <c r="G2106" s="88">
        <v>2</v>
      </c>
      <c r="H2106" s="88" t="s">
        <v>13770</v>
      </c>
      <c r="I2106">
        <v>1</v>
      </c>
      <c r="J2106" t="s">
        <v>13801</v>
      </c>
      <c r="K2106" t="s">
        <v>13805</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13804</v>
      </c>
      <c r="G2107" s="88">
        <v>2</v>
      </c>
      <c r="H2107" s="88" t="s">
        <v>13770</v>
      </c>
      <c r="I2107">
        <v>1</v>
      </c>
      <c r="J2107" t="s">
        <v>13801</v>
      </c>
      <c r="K2107" t="s">
        <v>13806</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13807</v>
      </c>
      <c r="G2108" s="88">
        <v>1</v>
      </c>
      <c r="H2108" s="88" t="s">
        <v>8278</v>
      </c>
      <c r="I2108">
        <v>1</v>
      </c>
      <c r="J2108" t="s">
        <v>13801</v>
      </c>
      <c r="K2108" t="s">
        <v>13808</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13807</v>
      </c>
      <c r="G2109" s="88">
        <v>1</v>
      </c>
      <c r="H2109" s="88" t="s">
        <v>8278</v>
      </c>
      <c r="I2109">
        <v>1</v>
      </c>
      <c r="J2109" t="s">
        <v>13801</v>
      </c>
      <c r="K2109" t="s">
        <v>13809</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13810</v>
      </c>
      <c r="G2110" s="88">
        <v>1</v>
      </c>
      <c r="H2110" s="88" t="s">
        <v>8278</v>
      </c>
      <c r="I2110">
        <v>1</v>
      </c>
      <c r="J2110" t="s">
        <v>13801</v>
      </c>
      <c r="K2110" t="s">
        <v>13811</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13810</v>
      </c>
      <c r="G2111" s="88">
        <v>1</v>
      </c>
      <c r="H2111" s="88" t="s">
        <v>8278</v>
      </c>
      <c r="I2111">
        <v>1</v>
      </c>
      <c r="J2111" t="s">
        <v>13801</v>
      </c>
      <c r="K2111" t="s">
        <v>13812</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13813</v>
      </c>
      <c r="G2112" s="88">
        <v>2</v>
      </c>
      <c r="H2112" s="88" t="s">
        <v>13770</v>
      </c>
      <c r="I2112">
        <v>3</v>
      </c>
      <c r="J2112" t="s">
        <v>13814</v>
      </c>
      <c r="K2112" t="s">
        <v>13771</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13813</v>
      </c>
      <c r="G2113" s="88">
        <v>2</v>
      </c>
      <c r="H2113" s="88" t="s">
        <v>13770</v>
      </c>
      <c r="I2113">
        <v>3</v>
      </c>
      <c r="J2113" t="s">
        <v>13814</v>
      </c>
      <c r="K2113" t="s">
        <v>13815</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13813</v>
      </c>
      <c r="G2114" s="88">
        <v>2</v>
      </c>
      <c r="H2114" s="88" t="s">
        <v>13770</v>
      </c>
      <c r="I2114">
        <v>3</v>
      </c>
      <c r="J2114" t="s">
        <v>13814</v>
      </c>
      <c r="K2114" t="s">
        <v>13816</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13800</v>
      </c>
      <c r="G2115" s="88">
        <v>1</v>
      </c>
      <c r="H2115" s="88" t="s">
        <v>8278</v>
      </c>
      <c r="I2115">
        <v>1</v>
      </c>
      <c r="J2115" t="s">
        <v>13801</v>
      </c>
      <c r="K2115" t="s">
        <v>13802</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13800</v>
      </c>
      <c r="G2116" s="88">
        <v>1</v>
      </c>
      <c r="H2116" s="88" t="s">
        <v>8278</v>
      </c>
      <c r="I2116">
        <v>1</v>
      </c>
      <c r="J2116" t="s">
        <v>13801</v>
      </c>
      <c r="K2116" t="s">
        <v>13803</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13804</v>
      </c>
      <c r="G2117" s="88">
        <v>2</v>
      </c>
      <c r="H2117" s="88" t="s">
        <v>13770</v>
      </c>
      <c r="I2117">
        <v>1</v>
      </c>
      <c r="J2117" t="s">
        <v>13801</v>
      </c>
      <c r="K2117" t="s">
        <v>13771</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13804</v>
      </c>
      <c r="G2118" s="88">
        <v>2</v>
      </c>
      <c r="H2118" s="88" t="s">
        <v>13770</v>
      </c>
      <c r="I2118">
        <v>1</v>
      </c>
      <c r="J2118" t="s">
        <v>13801</v>
      </c>
      <c r="K2118" t="s">
        <v>13805</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13804</v>
      </c>
      <c r="G2119" s="88">
        <v>2</v>
      </c>
      <c r="H2119" s="88" t="s">
        <v>13770</v>
      </c>
      <c r="I2119">
        <v>1</v>
      </c>
      <c r="J2119" t="s">
        <v>13801</v>
      </c>
      <c r="K2119" t="s">
        <v>13806</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13807</v>
      </c>
      <c r="G2120" s="88">
        <v>1</v>
      </c>
      <c r="H2120" s="88" t="s">
        <v>8278</v>
      </c>
      <c r="I2120">
        <v>1</v>
      </c>
      <c r="J2120" t="s">
        <v>13801</v>
      </c>
      <c r="K2120" t="s">
        <v>13808</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13807</v>
      </c>
      <c r="G2121" s="88">
        <v>1</v>
      </c>
      <c r="H2121" s="88" t="s">
        <v>8278</v>
      </c>
      <c r="I2121">
        <v>1</v>
      </c>
      <c r="J2121" t="s">
        <v>13801</v>
      </c>
      <c r="K2121" t="s">
        <v>13809</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13810</v>
      </c>
      <c r="G2122" s="88">
        <v>1</v>
      </c>
      <c r="H2122" s="88" t="s">
        <v>8278</v>
      </c>
      <c r="I2122">
        <v>1</v>
      </c>
      <c r="J2122" t="s">
        <v>13801</v>
      </c>
      <c r="K2122" t="s">
        <v>13811</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13810</v>
      </c>
      <c r="G2123" s="88">
        <v>1</v>
      </c>
      <c r="H2123" s="88" t="s">
        <v>8278</v>
      </c>
      <c r="I2123">
        <v>1</v>
      </c>
      <c r="J2123" t="s">
        <v>13801</v>
      </c>
      <c r="K2123" t="s">
        <v>13812</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13813</v>
      </c>
      <c r="G2124" s="88">
        <v>2</v>
      </c>
      <c r="H2124" s="88" t="s">
        <v>13770</v>
      </c>
      <c r="I2124">
        <v>3</v>
      </c>
      <c r="J2124" t="s">
        <v>13814</v>
      </c>
      <c r="K2124" t="s">
        <v>13771</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13813</v>
      </c>
      <c r="G2125" s="88">
        <v>2</v>
      </c>
      <c r="H2125" s="88" t="s">
        <v>13770</v>
      </c>
      <c r="I2125">
        <v>3</v>
      </c>
      <c r="J2125" t="s">
        <v>13814</v>
      </c>
      <c r="K2125" t="s">
        <v>13815</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13813</v>
      </c>
      <c r="G2126" s="88">
        <v>2</v>
      </c>
      <c r="H2126" s="88" t="s">
        <v>13770</v>
      </c>
      <c r="I2126">
        <v>3</v>
      </c>
      <c r="J2126" t="s">
        <v>13814</v>
      </c>
      <c r="K2126" t="s">
        <v>13816</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13800</v>
      </c>
      <c r="G2127" s="88">
        <v>1</v>
      </c>
      <c r="H2127" s="88" t="s">
        <v>8278</v>
      </c>
      <c r="I2127">
        <v>1</v>
      </c>
      <c r="J2127" t="s">
        <v>13801</v>
      </c>
      <c r="K2127" t="s">
        <v>13802</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13804</v>
      </c>
      <c r="G2128" s="88">
        <v>2</v>
      </c>
      <c r="H2128" s="88" t="s">
        <v>13770</v>
      </c>
      <c r="I2128">
        <v>1</v>
      </c>
      <c r="J2128" t="s">
        <v>13801</v>
      </c>
      <c r="K2128" t="s">
        <v>13805</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13807</v>
      </c>
      <c r="G2129" s="88">
        <v>1</v>
      </c>
      <c r="H2129" s="88" t="s">
        <v>8278</v>
      </c>
      <c r="I2129">
        <v>1</v>
      </c>
      <c r="J2129" t="s">
        <v>13801</v>
      </c>
      <c r="K2129" t="s">
        <v>13808</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13810</v>
      </c>
      <c r="G2130" s="88">
        <v>1</v>
      </c>
      <c r="H2130" s="88" t="s">
        <v>8278</v>
      </c>
      <c r="I2130">
        <v>1</v>
      </c>
      <c r="J2130" t="s">
        <v>13801</v>
      </c>
      <c r="K2130" t="s">
        <v>13811</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13813</v>
      </c>
      <c r="G2131" s="88">
        <v>2</v>
      </c>
      <c r="H2131" s="88" t="s">
        <v>13770</v>
      </c>
      <c r="I2131">
        <v>3</v>
      </c>
      <c r="J2131" t="s">
        <v>13814</v>
      </c>
      <c r="K2131" t="s">
        <v>13771</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13813</v>
      </c>
      <c r="G2132" s="88">
        <v>2</v>
      </c>
      <c r="H2132" s="88" t="s">
        <v>13770</v>
      </c>
      <c r="I2132">
        <v>3</v>
      </c>
      <c r="J2132" t="s">
        <v>13814</v>
      </c>
      <c r="K2132" t="s">
        <v>13815</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13800</v>
      </c>
      <c r="G2133" s="88">
        <v>1</v>
      </c>
      <c r="H2133" s="88" t="s">
        <v>8278</v>
      </c>
      <c r="I2133">
        <v>1</v>
      </c>
      <c r="J2133" t="s">
        <v>13801</v>
      </c>
      <c r="K2133" t="s">
        <v>13802</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13800</v>
      </c>
      <c r="G2134" s="88">
        <v>1</v>
      </c>
      <c r="H2134" s="88" t="s">
        <v>8278</v>
      </c>
      <c r="I2134">
        <v>1</v>
      </c>
      <c r="J2134" t="s">
        <v>13801</v>
      </c>
      <c r="K2134" t="s">
        <v>13803</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13804</v>
      </c>
      <c r="G2135" s="88">
        <v>2</v>
      </c>
      <c r="H2135" s="88" t="s">
        <v>13770</v>
      </c>
      <c r="I2135">
        <v>1</v>
      </c>
      <c r="J2135" t="s">
        <v>13801</v>
      </c>
      <c r="K2135" t="s">
        <v>13805</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13804</v>
      </c>
      <c r="G2136" s="88">
        <v>2</v>
      </c>
      <c r="H2136" s="88" t="s">
        <v>13770</v>
      </c>
      <c r="I2136">
        <v>1</v>
      </c>
      <c r="J2136" t="s">
        <v>13801</v>
      </c>
      <c r="K2136" t="s">
        <v>13806</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13807</v>
      </c>
      <c r="G2137" s="88">
        <v>1</v>
      </c>
      <c r="H2137" s="88" t="s">
        <v>8278</v>
      </c>
      <c r="I2137">
        <v>1</v>
      </c>
      <c r="J2137" t="s">
        <v>13801</v>
      </c>
      <c r="K2137" t="s">
        <v>13808</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13807</v>
      </c>
      <c r="G2138" s="88">
        <v>1</v>
      </c>
      <c r="H2138" s="88" t="s">
        <v>8278</v>
      </c>
      <c r="I2138">
        <v>1</v>
      </c>
      <c r="J2138" t="s">
        <v>13801</v>
      </c>
      <c r="K2138" t="s">
        <v>13809</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13810</v>
      </c>
      <c r="G2139" s="88">
        <v>1</v>
      </c>
      <c r="H2139" s="88" t="s">
        <v>8278</v>
      </c>
      <c r="I2139">
        <v>1</v>
      </c>
      <c r="J2139" t="s">
        <v>13801</v>
      </c>
      <c r="K2139" t="s">
        <v>13811</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13810</v>
      </c>
      <c r="G2140" s="88">
        <v>1</v>
      </c>
      <c r="H2140" s="88" t="s">
        <v>8278</v>
      </c>
      <c r="I2140">
        <v>1</v>
      </c>
      <c r="J2140" t="s">
        <v>13801</v>
      </c>
      <c r="K2140" t="s">
        <v>13812</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13813</v>
      </c>
      <c r="G2141" s="88">
        <v>2</v>
      </c>
      <c r="H2141" s="88" t="s">
        <v>13770</v>
      </c>
      <c r="I2141">
        <v>3</v>
      </c>
      <c r="J2141" t="s">
        <v>13814</v>
      </c>
      <c r="K2141" t="s">
        <v>13815</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13813</v>
      </c>
      <c r="G2142" s="88">
        <v>2</v>
      </c>
      <c r="H2142" s="88" t="s">
        <v>13770</v>
      </c>
      <c r="I2142">
        <v>3</v>
      </c>
      <c r="J2142" t="s">
        <v>13814</v>
      </c>
      <c r="K2142" t="s">
        <v>13816</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13800</v>
      </c>
      <c r="G2143" s="88">
        <v>1</v>
      </c>
      <c r="H2143" s="88" t="s">
        <v>8278</v>
      </c>
      <c r="I2143">
        <v>1</v>
      </c>
      <c r="J2143" t="s">
        <v>13801</v>
      </c>
      <c r="K2143" t="s">
        <v>13802</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13804</v>
      </c>
      <c r="G2144" s="88">
        <v>2</v>
      </c>
      <c r="H2144" s="88" t="s">
        <v>13770</v>
      </c>
      <c r="I2144">
        <v>1</v>
      </c>
      <c r="J2144" t="s">
        <v>13801</v>
      </c>
      <c r="K2144" t="s">
        <v>13805</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13804</v>
      </c>
      <c r="G2145" s="88">
        <v>2</v>
      </c>
      <c r="H2145" s="88" t="s">
        <v>13770</v>
      </c>
      <c r="I2145">
        <v>1</v>
      </c>
      <c r="J2145" t="s">
        <v>13801</v>
      </c>
      <c r="K2145" t="s">
        <v>13806</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13807</v>
      </c>
      <c r="G2146" s="88">
        <v>1</v>
      </c>
      <c r="H2146" s="88" t="s">
        <v>8278</v>
      </c>
      <c r="I2146">
        <v>1</v>
      </c>
      <c r="J2146" t="s">
        <v>13801</v>
      </c>
      <c r="K2146" t="s">
        <v>13808</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13810</v>
      </c>
      <c r="G2147" s="88">
        <v>1</v>
      </c>
      <c r="H2147" s="88" t="s">
        <v>8278</v>
      </c>
      <c r="I2147">
        <v>1</v>
      </c>
      <c r="J2147" t="s">
        <v>13801</v>
      </c>
      <c r="K2147" t="s">
        <v>13811</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13813</v>
      </c>
      <c r="G2148" s="88">
        <v>2</v>
      </c>
      <c r="H2148" s="88" t="s">
        <v>13770</v>
      </c>
      <c r="I2148">
        <v>3</v>
      </c>
      <c r="J2148" t="s">
        <v>13814</v>
      </c>
      <c r="K2148" t="s">
        <v>13815</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13813</v>
      </c>
      <c r="G2149" s="88">
        <v>2</v>
      </c>
      <c r="H2149" s="88" t="s">
        <v>13770</v>
      </c>
      <c r="I2149">
        <v>3</v>
      </c>
      <c r="J2149" t="s">
        <v>13814</v>
      </c>
      <c r="K2149" t="s">
        <v>13816</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13800</v>
      </c>
      <c r="G2150" s="88">
        <v>1</v>
      </c>
      <c r="H2150" s="88" t="s">
        <v>8278</v>
      </c>
      <c r="I2150">
        <v>1</v>
      </c>
      <c r="J2150" t="s">
        <v>13801</v>
      </c>
      <c r="K2150" t="s">
        <v>13802</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13804</v>
      </c>
      <c r="G2151" s="88">
        <v>2</v>
      </c>
      <c r="H2151" s="88" t="s">
        <v>13770</v>
      </c>
      <c r="I2151">
        <v>1</v>
      </c>
      <c r="J2151" t="s">
        <v>13801</v>
      </c>
      <c r="K2151" t="s">
        <v>13805</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13804</v>
      </c>
      <c r="G2152" s="88">
        <v>2</v>
      </c>
      <c r="H2152" s="88" t="s">
        <v>13770</v>
      </c>
      <c r="I2152">
        <v>1</v>
      </c>
      <c r="J2152" t="s">
        <v>13801</v>
      </c>
      <c r="K2152" t="s">
        <v>13806</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13807</v>
      </c>
      <c r="G2153" s="88">
        <v>1</v>
      </c>
      <c r="H2153" s="88" t="s">
        <v>8278</v>
      </c>
      <c r="I2153">
        <v>1</v>
      </c>
      <c r="J2153" t="s">
        <v>13801</v>
      </c>
      <c r="K2153" t="s">
        <v>13808</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13810</v>
      </c>
      <c r="G2154" s="88">
        <v>1</v>
      </c>
      <c r="H2154" s="88" t="s">
        <v>8278</v>
      </c>
      <c r="I2154">
        <v>1</v>
      </c>
      <c r="J2154" t="s">
        <v>13801</v>
      </c>
      <c r="K2154" t="s">
        <v>13811</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13813</v>
      </c>
      <c r="G2155" s="88">
        <v>2</v>
      </c>
      <c r="H2155" s="88" t="s">
        <v>13770</v>
      </c>
      <c r="I2155">
        <v>3</v>
      </c>
      <c r="J2155" t="s">
        <v>13814</v>
      </c>
      <c r="K2155" t="s">
        <v>13815</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13813</v>
      </c>
      <c r="G2156" s="88">
        <v>2</v>
      </c>
      <c r="H2156" s="88" t="s">
        <v>13770</v>
      </c>
      <c r="I2156">
        <v>3</v>
      </c>
      <c r="J2156" t="s">
        <v>13814</v>
      </c>
      <c r="K2156" t="s">
        <v>13816</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13800</v>
      </c>
      <c r="G2157" s="88">
        <v>1</v>
      </c>
      <c r="H2157" s="88" t="s">
        <v>8278</v>
      </c>
      <c r="I2157">
        <v>1</v>
      </c>
      <c r="J2157" t="s">
        <v>13801</v>
      </c>
      <c r="K2157" t="s">
        <v>13802</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13800</v>
      </c>
      <c r="G2158" s="88">
        <v>1</v>
      </c>
      <c r="H2158" s="88" t="s">
        <v>8278</v>
      </c>
      <c r="I2158">
        <v>1</v>
      </c>
      <c r="J2158" t="s">
        <v>13801</v>
      </c>
      <c r="K2158" t="s">
        <v>13803</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13804</v>
      </c>
      <c r="G2159" s="88">
        <v>2</v>
      </c>
      <c r="H2159" s="88" t="s">
        <v>13770</v>
      </c>
      <c r="I2159">
        <v>1</v>
      </c>
      <c r="J2159" t="s">
        <v>13801</v>
      </c>
      <c r="K2159" t="s">
        <v>13805</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13804</v>
      </c>
      <c r="G2160" s="88">
        <v>2</v>
      </c>
      <c r="H2160" s="88" t="s">
        <v>13770</v>
      </c>
      <c r="I2160">
        <v>1</v>
      </c>
      <c r="J2160" t="s">
        <v>13801</v>
      </c>
      <c r="K2160" t="s">
        <v>13806</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13807</v>
      </c>
      <c r="G2161" s="88">
        <v>1</v>
      </c>
      <c r="H2161" s="88" t="s">
        <v>8278</v>
      </c>
      <c r="I2161">
        <v>1</v>
      </c>
      <c r="J2161" t="s">
        <v>13801</v>
      </c>
      <c r="K2161" t="s">
        <v>13808</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13807</v>
      </c>
      <c r="G2162" s="88">
        <v>1</v>
      </c>
      <c r="H2162" s="88" t="s">
        <v>8278</v>
      </c>
      <c r="I2162">
        <v>1</v>
      </c>
      <c r="J2162" t="s">
        <v>13801</v>
      </c>
      <c r="K2162" t="s">
        <v>13809</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13810</v>
      </c>
      <c r="G2163" s="88">
        <v>1</v>
      </c>
      <c r="H2163" s="88" t="s">
        <v>8278</v>
      </c>
      <c r="I2163">
        <v>1</v>
      </c>
      <c r="J2163" t="s">
        <v>13801</v>
      </c>
      <c r="K2163" t="s">
        <v>13811</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13810</v>
      </c>
      <c r="G2164" s="88">
        <v>1</v>
      </c>
      <c r="H2164" s="88" t="s">
        <v>8278</v>
      </c>
      <c r="I2164">
        <v>1</v>
      </c>
      <c r="J2164" t="s">
        <v>13801</v>
      </c>
      <c r="K2164" t="s">
        <v>13812</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13813</v>
      </c>
      <c r="G2165" s="88">
        <v>2</v>
      </c>
      <c r="H2165" s="88" t="s">
        <v>13770</v>
      </c>
      <c r="I2165">
        <v>3</v>
      </c>
      <c r="J2165" t="s">
        <v>13814</v>
      </c>
      <c r="K2165" t="s">
        <v>13815</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13813</v>
      </c>
      <c r="G2166" s="88">
        <v>2</v>
      </c>
      <c r="H2166" s="88" t="s">
        <v>13770</v>
      </c>
      <c r="I2166">
        <v>3</v>
      </c>
      <c r="J2166" t="s">
        <v>13814</v>
      </c>
      <c r="K2166" t="s">
        <v>13816</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13800</v>
      </c>
      <c r="G2167" s="88">
        <v>1</v>
      </c>
      <c r="H2167" s="88" t="s">
        <v>8278</v>
      </c>
      <c r="I2167">
        <v>1</v>
      </c>
      <c r="J2167" t="s">
        <v>13801</v>
      </c>
      <c r="K2167" t="s">
        <v>13802</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13804</v>
      </c>
      <c r="G2168" s="88">
        <v>2</v>
      </c>
      <c r="H2168" s="88" t="s">
        <v>13770</v>
      </c>
      <c r="I2168">
        <v>1</v>
      </c>
      <c r="J2168" t="s">
        <v>13801</v>
      </c>
      <c r="K2168" t="s">
        <v>13805</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13807</v>
      </c>
      <c r="G2169" s="88">
        <v>1</v>
      </c>
      <c r="H2169" s="88" t="s">
        <v>8278</v>
      </c>
      <c r="I2169">
        <v>1</v>
      </c>
      <c r="J2169" t="s">
        <v>13801</v>
      </c>
      <c r="K2169" t="s">
        <v>13808</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13810</v>
      </c>
      <c r="G2170" s="88">
        <v>1</v>
      </c>
      <c r="H2170" s="88" t="s">
        <v>8278</v>
      </c>
      <c r="I2170">
        <v>1</v>
      </c>
      <c r="J2170" t="s">
        <v>13801</v>
      </c>
      <c r="K2170" t="s">
        <v>13811</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13813</v>
      </c>
      <c r="G2171" s="88">
        <v>2</v>
      </c>
      <c r="H2171" s="88" t="s">
        <v>13770</v>
      </c>
      <c r="I2171">
        <v>3</v>
      </c>
      <c r="J2171" t="s">
        <v>13814</v>
      </c>
      <c r="K2171" t="s">
        <v>13815</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13800</v>
      </c>
      <c r="G2172" s="88">
        <v>1</v>
      </c>
      <c r="H2172" s="88" t="s">
        <v>8278</v>
      </c>
      <c r="I2172">
        <v>1</v>
      </c>
      <c r="J2172" t="s">
        <v>13801</v>
      </c>
      <c r="K2172" t="s">
        <v>13802</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13804</v>
      </c>
      <c r="G2173" s="88">
        <v>2</v>
      </c>
      <c r="H2173" s="88" t="s">
        <v>13770</v>
      </c>
      <c r="I2173">
        <v>1</v>
      </c>
      <c r="J2173" t="s">
        <v>13801</v>
      </c>
      <c r="K2173" t="s">
        <v>13805</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13807</v>
      </c>
      <c r="G2174" s="88">
        <v>1</v>
      </c>
      <c r="H2174" s="88" t="s">
        <v>8278</v>
      </c>
      <c r="I2174">
        <v>1</v>
      </c>
      <c r="J2174" t="s">
        <v>13801</v>
      </c>
      <c r="K2174" t="s">
        <v>13808</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13810</v>
      </c>
      <c r="G2175" s="88">
        <v>1</v>
      </c>
      <c r="H2175" s="88" t="s">
        <v>8278</v>
      </c>
      <c r="I2175">
        <v>1</v>
      </c>
      <c r="J2175" t="s">
        <v>13801</v>
      </c>
      <c r="K2175" t="s">
        <v>13811</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13813</v>
      </c>
      <c r="G2176" s="88">
        <v>2</v>
      </c>
      <c r="H2176" s="88" t="s">
        <v>13770</v>
      </c>
      <c r="I2176">
        <v>3</v>
      </c>
      <c r="J2176" t="s">
        <v>13814</v>
      </c>
      <c r="K2176" t="s">
        <v>13815</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13800</v>
      </c>
      <c r="G2177" s="88">
        <v>1</v>
      </c>
      <c r="H2177" s="88" t="s">
        <v>8278</v>
      </c>
      <c r="I2177">
        <v>1</v>
      </c>
      <c r="J2177" t="s">
        <v>13801</v>
      </c>
      <c r="K2177" t="s">
        <v>13802</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13804</v>
      </c>
      <c r="G2178" s="88">
        <v>2</v>
      </c>
      <c r="H2178" s="88" t="s">
        <v>13770</v>
      </c>
      <c r="I2178">
        <v>1</v>
      </c>
      <c r="J2178" t="s">
        <v>13801</v>
      </c>
      <c r="K2178" t="s">
        <v>13805</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13807</v>
      </c>
      <c r="G2179" s="88">
        <v>1</v>
      </c>
      <c r="H2179" s="88" t="s">
        <v>8278</v>
      </c>
      <c r="I2179">
        <v>1</v>
      </c>
      <c r="J2179" t="s">
        <v>13801</v>
      </c>
      <c r="K2179" t="s">
        <v>13808</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13810</v>
      </c>
      <c r="G2180" s="88">
        <v>1</v>
      </c>
      <c r="H2180" s="88" t="s">
        <v>8278</v>
      </c>
      <c r="I2180">
        <v>1</v>
      </c>
      <c r="J2180" t="s">
        <v>13801</v>
      </c>
      <c r="K2180" t="s">
        <v>13811</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13813</v>
      </c>
      <c r="G2181" s="88">
        <v>2</v>
      </c>
      <c r="H2181" s="88" t="s">
        <v>13770</v>
      </c>
      <c r="I2181">
        <v>3</v>
      </c>
      <c r="J2181" t="s">
        <v>13814</v>
      </c>
      <c r="K2181" t="s">
        <v>13815</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13813</v>
      </c>
      <c r="G2182" s="88">
        <v>2</v>
      </c>
      <c r="H2182" s="88" t="s">
        <v>13770</v>
      </c>
      <c r="I2182">
        <v>3</v>
      </c>
      <c r="J2182" t="s">
        <v>13814</v>
      </c>
      <c r="K2182" t="s">
        <v>13816</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13800</v>
      </c>
      <c r="G2183" s="88">
        <v>1</v>
      </c>
      <c r="H2183" s="88" t="s">
        <v>8278</v>
      </c>
      <c r="I2183">
        <v>1</v>
      </c>
      <c r="J2183" t="s">
        <v>13801</v>
      </c>
      <c r="K2183" t="s">
        <v>13802</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13800</v>
      </c>
      <c r="G2184" s="88">
        <v>1</v>
      </c>
      <c r="H2184" s="88" t="s">
        <v>8278</v>
      </c>
      <c r="I2184">
        <v>1</v>
      </c>
      <c r="J2184" t="s">
        <v>13801</v>
      </c>
      <c r="K2184" t="s">
        <v>13803</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13804</v>
      </c>
      <c r="G2185" s="88">
        <v>2</v>
      </c>
      <c r="H2185" s="88" t="s">
        <v>13770</v>
      </c>
      <c r="I2185">
        <v>1</v>
      </c>
      <c r="J2185" t="s">
        <v>13801</v>
      </c>
      <c r="K2185" t="s">
        <v>13805</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13804</v>
      </c>
      <c r="G2186" s="88">
        <v>2</v>
      </c>
      <c r="H2186" s="88" t="s">
        <v>13770</v>
      </c>
      <c r="I2186">
        <v>1</v>
      </c>
      <c r="J2186" t="s">
        <v>13801</v>
      </c>
      <c r="K2186" t="s">
        <v>13806</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13807</v>
      </c>
      <c r="G2187" s="88">
        <v>1</v>
      </c>
      <c r="H2187" s="88" t="s">
        <v>8278</v>
      </c>
      <c r="I2187">
        <v>1</v>
      </c>
      <c r="J2187" t="s">
        <v>13801</v>
      </c>
      <c r="K2187" t="s">
        <v>13808</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13807</v>
      </c>
      <c r="G2188" s="88">
        <v>1</v>
      </c>
      <c r="H2188" s="88" t="s">
        <v>8278</v>
      </c>
      <c r="I2188">
        <v>1</v>
      </c>
      <c r="J2188" t="s">
        <v>13801</v>
      </c>
      <c r="K2188" t="s">
        <v>13809</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13810</v>
      </c>
      <c r="G2189" s="88">
        <v>1</v>
      </c>
      <c r="H2189" s="88" t="s">
        <v>8278</v>
      </c>
      <c r="I2189">
        <v>1</v>
      </c>
      <c r="J2189" t="s">
        <v>13801</v>
      </c>
      <c r="K2189" t="s">
        <v>13811</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13810</v>
      </c>
      <c r="G2190" s="88">
        <v>1</v>
      </c>
      <c r="H2190" s="88" t="s">
        <v>8278</v>
      </c>
      <c r="I2190">
        <v>1</v>
      </c>
      <c r="J2190" t="s">
        <v>13801</v>
      </c>
      <c r="K2190" t="s">
        <v>13812</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13813</v>
      </c>
      <c r="G2191" s="88">
        <v>2</v>
      </c>
      <c r="H2191" s="88" t="s">
        <v>13770</v>
      </c>
      <c r="I2191">
        <v>3</v>
      </c>
      <c r="J2191" t="s">
        <v>13814</v>
      </c>
      <c r="K2191" t="s">
        <v>13815</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13813</v>
      </c>
      <c r="G2192" s="88">
        <v>2</v>
      </c>
      <c r="H2192" s="88" t="s">
        <v>13770</v>
      </c>
      <c r="I2192">
        <v>3</v>
      </c>
      <c r="J2192" t="s">
        <v>13814</v>
      </c>
      <c r="K2192" t="s">
        <v>13816</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13800</v>
      </c>
      <c r="G2193" s="88">
        <v>1</v>
      </c>
      <c r="H2193" s="88" t="s">
        <v>8278</v>
      </c>
      <c r="I2193">
        <v>1</v>
      </c>
      <c r="J2193" t="s">
        <v>13801</v>
      </c>
      <c r="K2193" t="s">
        <v>13802</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13800</v>
      </c>
      <c r="G2194" s="88">
        <v>1</v>
      </c>
      <c r="H2194" s="88" t="s">
        <v>8278</v>
      </c>
      <c r="I2194">
        <v>1</v>
      </c>
      <c r="J2194" t="s">
        <v>13801</v>
      </c>
      <c r="K2194" t="s">
        <v>13803</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13804</v>
      </c>
      <c r="G2195" s="88">
        <v>2</v>
      </c>
      <c r="H2195" s="88" t="s">
        <v>13770</v>
      </c>
      <c r="I2195">
        <v>1</v>
      </c>
      <c r="J2195" t="s">
        <v>13801</v>
      </c>
      <c r="K2195" t="s">
        <v>13805</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13804</v>
      </c>
      <c r="G2196" s="88">
        <v>2</v>
      </c>
      <c r="H2196" s="88" t="s">
        <v>13770</v>
      </c>
      <c r="I2196">
        <v>1</v>
      </c>
      <c r="J2196" t="s">
        <v>13801</v>
      </c>
      <c r="K2196" t="s">
        <v>13806</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13807</v>
      </c>
      <c r="G2197" s="88">
        <v>1</v>
      </c>
      <c r="H2197" s="88" t="s">
        <v>8278</v>
      </c>
      <c r="I2197">
        <v>1</v>
      </c>
      <c r="J2197" t="s">
        <v>13801</v>
      </c>
      <c r="K2197" t="s">
        <v>13808</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13807</v>
      </c>
      <c r="G2198" s="88">
        <v>1</v>
      </c>
      <c r="H2198" s="88" t="s">
        <v>8278</v>
      </c>
      <c r="I2198">
        <v>1</v>
      </c>
      <c r="J2198" t="s">
        <v>13801</v>
      </c>
      <c r="K2198" t="s">
        <v>13809</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13810</v>
      </c>
      <c r="G2199" s="88">
        <v>1</v>
      </c>
      <c r="H2199" s="88" t="s">
        <v>8278</v>
      </c>
      <c r="I2199">
        <v>1</v>
      </c>
      <c r="J2199" t="s">
        <v>13801</v>
      </c>
      <c r="K2199" t="s">
        <v>13811</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13810</v>
      </c>
      <c r="G2200" s="88">
        <v>1</v>
      </c>
      <c r="H2200" s="88" t="s">
        <v>8278</v>
      </c>
      <c r="I2200">
        <v>1</v>
      </c>
      <c r="J2200" t="s">
        <v>13801</v>
      </c>
      <c r="K2200" t="s">
        <v>13812</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13813</v>
      </c>
      <c r="G2201" s="88">
        <v>2</v>
      </c>
      <c r="H2201" s="88" t="s">
        <v>13770</v>
      </c>
      <c r="I2201">
        <v>3</v>
      </c>
      <c r="J2201" t="s">
        <v>13814</v>
      </c>
      <c r="K2201" t="s">
        <v>13815</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13813</v>
      </c>
      <c r="G2202" s="88">
        <v>2</v>
      </c>
      <c r="H2202" s="88" t="s">
        <v>13770</v>
      </c>
      <c r="I2202">
        <v>3</v>
      </c>
      <c r="J2202" t="s">
        <v>13814</v>
      </c>
      <c r="K2202" t="s">
        <v>13816</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13800</v>
      </c>
      <c r="G2203" s="88">
        <v>1</v>
      </c>
      <c r="H2203" s="88" t="s">
        <v>8278</v>
      </c>
      <c r="I2203">
        <v>1</v>
      </c>
      <c r="J2203" t="s">
        <v>13801</v>
      </c>
      <c r="K2203" t="s">
        <v>13802</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13804</v>
      </c>
      <c r="G2204" s="88">
        <v>2</v>
      </c>
      <c r="H2204" s="88" t="s">
        <v>13770</v>
      </c>
      <c r="I2204">
        <v>1</v>
      </c>
      <c r="J2204" t="s">
        <v>13801</v>
      </c>
      <c r="K2204" t="s">
        <v>13805</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13807</v>
      </c>
      <c r="G2205" s="88">
        <v>1</v>
      </c>
      <c r="H2205" s="88" t="s">
        <v>8278</v>
      </c>
      <c r="I2205">
        <v>1</v>
      </c>
      <c r="J2205" t="s">
        <v>13801</v>
      </c>
      <c r="K2205" t="s">
        <v>13808</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13810</v>
      </c>
      <c r="G2206" s="88">
        <v>1</v>
      </c>
      <c r="H2206" s="88" t="s">
        <v>8278</v>
      </c>
      <c r="I2206">
        <v>1</v>
      </c>
      <c r="J2206" t="s">
        <v>13801</v>
      </c>
      <c r="K2206" t="s">
        <v>13811</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13813</v>
      </c>
      <c r="G2207" s="88">
        <v>2</v>
      </c>
      <c r="H2207" s="88" t="s">
        <v>13770</v>
      </c>
      <c r="I2207">
        <v>3</v>
      </c>
      <c r="J2207" t="s">
        <v>13814</v>
      </c>
      <c r="K2207" t="s">
        <v>13771</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13813</v>
      </c>
      <c r="G2208" s="88">
        <v>2</v>
      </c>
      <c r="H2208" s="88" t="s">
        <v>13770</v>
      </c>
      <c r="I2208">
        <v>3</v>
      </c>
      <c r="J2208" t="s">
        <v>13814</v>
      </c>
      <c r="K2208" t="s">
        <v>13815</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13800</v>
      </c>
      <c r="G2209" s="88">
        <v>1</v>
      </c>
      <c r="H2209" s="88" t="s">
        <v>8278</v>
      </c>
      <c r="I2209">
        <v>1</v>
      </c>
      <c r="J2209" t="s">
        <v>13801</v>
      </c>
      <c r="K2209" t="s">
        <v>13802</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13804</v>
      </c>
      <c r="G2210" s="88">
        <v>2</v>
      </c>
      <c r="H2210" s="88" t="s">
        <v>13770</v>
      </c>
      <c r="I2210">
        <v>1</v>
      </c>
      <c r="J2210" t="s">
        <v>13801</v>
      </c>
      <c r="K2210" t="s">
        <v>13805</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13807</v>
      </c>
      <c r="G2211" s="88">
        <v>1</v>
      </c>
      <c r="H2211" s="88" t="s">
        <v>8278</v>
      </c>
      <c r="I2211">
        <v>1</v>
      </c>
      <c r="J2211" t="s">
        <v>13801</v>
      </c>
      <c r="K2211" t="s">
        <v>13808</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13810</v>
      </c>
      <c r="G2212" s="88">
        <v>1</v>
      </c>
      <c r="H2212" s="88" t="s">
        <v>8278</v>
      </c>
      <c r="I2212">
        <v>1</v>
      </c>
      <c r="J2212" t="s">
        <v>13801</v>
      </c>
      <c r="K2212" t="s">
        <v>13811</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13813</v>
      </c>
      <c r="G2213" s="88">
        <v>2</v>
      </c>
      <c r="H2213" s="88" t="s">
        <v>13770</v>
      </c>
      <c r="I2213">
        <v>3</v>
      </c>
      <c r="J2213" t="s">
        <v>13814</v>
      </c>
      <c r="K2213" t="s">
        <v>13771</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13813</v>
      </c>
      <c r="G2214" s="88">
        <v>2</v>
      </c>
      <c r="H2214" s="88" t="s">
        <v>13770</v>
      </c>
      <c r="I2214">
        <v>3</v>
      </c>
      <c r="J2214" t="s">
        <v>13814</v>
      </c>
      <c r="K2214" t="s">
        <v>13815</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13817</v>
      </c>
      <c r="G2215" s="88">
        <v>1</v>
      </c>
      <c r="H2215" s="88" t="s">
        <v>8278</v>
      </c>
      <c r="I2215">
        <v>2</v>
      </c>
      <c r="J2215" t="s">
        <v>13818</v>
      </c>
      <c r="K2215" t="s">
        <v>13819</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13817</v>
      </c>
      <c r="G2216" s="88">
        <v>1</v>
      </c>
      <c r="H2216" s="88" t="s">
        <v>8278</v>
      </c>
      <c r="I2216">
        <v>2</v>
      </c>
      <c r="J2216" t="s">
        <v>13818</v>
      </c>
      <c r="K2216" t="s">
        <v>13820</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13821</v>
      </c>
      <c r="G2217" s="88">
        <v>2</v>
      </c>
      <c r="H2217" s="88" t="s">
        <v>13770</v>
      </c>
      <c r="I2217">
        <v>2</v>
      </c>
      <c r="J2217" t="s">
        <v>13818</v>
      </c>
      <c r="K2217" t="s">
        <v>13822</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13821</v>
      </c>
      <c r="G2218" s="88">
        <v>2</v>
      </c>
      <c r="H2218" s="88" t="s">
        <v>13770</v>
      </c>
      <c r="I2218">
        <v>2</v>
      </c>
      <c r="J2218" t="s">
        <v>13818</v>
      </c>
      <c r="K2218" t="s">
        <v>13823</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13817</v>
      </c>
      <c r="G2219" s="88">
        <v>1</v>
      </c>
      <c r="H2219" s="88" t="s">
        <v>8278</v>
      </c>
      <c r="I2219">
        <v>2</v>
      </c>
      <c r="J2219" t="s">
        <v>13818</v>
      </c>
      <c r="K2219" t="s">
        <v>13819</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13817</v>
      </c>
      <c r="G2220" s="88">
        <v>1</v>
      </c>
      <c r="H2220" s="88" t="s">
        <v>8278</v>
      </c>
      <c r="I2220">
        <v>2</v>
      </c>
      <c r="J2220" t="s">
        <v>13818</v>
      </c>
      <c r="K2220" t="s">
        <v>13820</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13821</v>
      </c>
      <c r="G2221" s="88">
        <v>2</v>
      </c>
      <c r="H2221" s="88" t="s">
        <v>13770</v>
      </c>
      <c r="I2221">
        <v>2</v>
      </c>
      <c r="J2221" t="s">
        <v>13818</v>
      </c>
      <c r="K2221" t="s">
        <v>13822</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13821</v>
      </c>
      <c r="G2222" s="88">
        <v>2</v>
      </c>
      <c r="H2222" s="88" t="s">
        <v>13770</v>
      </c>
      <c r="I2222">
        <v>2</v>
      </c>
      <c r="J2222" t="s">
        <v>13818</v>
      </c>
      <c r="K2222" t="s">
        <v>13823</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13817</v>
      </c>
      <c r="G2223" s="88">
        <v>1</v>
      </c>
      <c r="H2223" s="88" t="s">
        <v>8278</v>
      </c>
      <c r="I2223">
        <v>2</v>
      </c>
      <c r="J2223" t="s">
        <v>13818</v>
      </c>
      <c r="K2223" t="s">
        <v>13819</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13817</v>
      </c>
      <c r="G2224" s="88">
        <v>1</v>
      </c>
      <c r="H2224" s="88" t="s">
        <v>8278</v>
      </c>
      <c r="I2224">
        <v>2</v>
      </c>
      <c r="J2224" t="s">
        <v>13818</v>
      </c>
      <c r="K2224" t="s">
        <v>13820</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13821</v>
      </c>
      <c r="G2225" s="88">
        <v>2</v>
      </c>
      <c r="H2225" s="88" t="s">
        <v>13770</v>
      </c>
      <c r="I2225">
        <v>2</v>
      </c>
      <c r="J2225" t="s">
        <v>13818</v>
      </c>
      <c r="K2225" t="s">
        <v>13822</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13821</v>
      </c>
      <c r="G2226" s="88">
        <v>2</v>
      </c>
      <c r="H2226" s="88" t="s">
        <v>13770</v>
      </c>
      <c r="I2226">
        <v>2</v>
      </c>
      <c r="J2226" t="s">
        <v>13818</v>
      </c>
      <c r="K2226" t="s">
        <v>13823</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13817</v>
      </c>
      <c r="G2227" s="88">
        <v>1</v>
      </c>
      <c r="H2227" s="88" t="s">
        <v>8278</v>
      </c>
      <c r="I2227">
        <v>2</v>
      </c>
      <c r="J2227" t="s">
        <v>13818</v>
      </c>
      <c r="K2227" t="s">
        <v>13819</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13817</v>
      </c>
      <c r="G2228" s="88">
        <v>1</v>
      </c>
      <c r="H2228" s="88" t="s">
        <v>8278</v>
      </c>
      <c r="I2228">
        <v>2</v>
      </c>
      <c r="J2228" t="s">
        <v>13818</v>
      </c>
      <c r="K2228" t="s">
        <v>13820</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13821</v>
      </c>
      <c r="G2229" s="88">
        <v>2</v>
      </c>
      <c r="H2229" s="88" t="s">
        <v>13770</v>
      </c>
      <c r="I2229">
        <v>2</v>
      </c>
      <c r="J2229" t="s">
        <v>13818</v>
      </c>
      <c r="K2229" t="s">
        <v>13822</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13821</v>
      </c>
      <c r="G2230" s="88">
        <v>2</v>
      </c>
      <c r="H2230" s="88" t="s">
        <v>13770</v>
      </c>
      <c r="I2230">
        <v>2</v>
      </c>
      <c r="J2230" t="s">
        <v>13818</v>
      </c>
      <c r="K2230" t="s">
        <v>13823</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13817</v>
      </c>
      <c r="G2231" s="88">
        <v>1</v>
      </c>
      <c r="H2231" s="88" t="s">
        <v>8278</v>
      </c>
      <c r="I2231">
        <v>2</v>
      </c>
      <c r="J2231" t="s">
        <v>13818</v>
      </c>
      <c r="K2231" t="s">
        <v>13819</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13817</v>
      </c>
      <c r="G2232" s="88">
        <v>1</v>
      </c>
      <c r="H2232" s="88" t="s">
        <v>8278</v>
      </c>
      <c r="I2232">
        <v>2</v>
      </c>
      <c r="J2232" t="s">
        <v>13818</v>
      </c>
      <c r="K2232" t="s">
        <v>13820</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13821</v>
      </c>
      <c r="G2233" s="88">
        <v>2</v>
      </c>
      <c r="H2233" s="88" t="s">
        <v>13770</v>
      </c>
      <c r="I2233">
        <v>2</v>
      </c>
      <c r="J2233" t="s">
        <v>13818</v>
      </c>
      <c r="K2233" t="s">
        <v>13822</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13821</v>
      </c>
      <c r="G2234" s="88">
        <v>2</v>
      </c>
      <c r="H2234" s="88" t="s">
        <v>13770</v>
      </c>
      <c r="I2234">
        <v>2</v>
      </c>
      <c r="J2234" t="s">
        <v>13818</v>
      </c>
      <c r="K2234" t="s">
        <v>13823</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13817</v>
      </c>
      <c r="G2235" s="88">
        <v>1</v>
      </c>
      <c r="H2235" s="88" t="s">
        <v>8278</v>
      </c>
      <c r="I2235">
        <v>2</v>
      </c>
      <c r="J2235" t="s">
        <v>13818</v>
      </c>
      <c r="K2235" t="s">
        <v>13819</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13817</v>
      </c>
      <c r="G2236" s="88">
        <v>1</v>
      </c>
      <c r="H2236" s="88" t="s">
        <v>8278</v>
      </c>
      <c r="I2236">
        <v>2</v>
      </c>
      <c r="J2236" t="s">
        <v>13818</v>
      </c>
      <c r="K2236" t="s">
        <v>13820</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13821</v>
      </c>
      <c r="G2237" s="88">
        <v>2</v>
      </c>
      <c r="H2237" s="88" t="s">
        <v>13770</v>
      </c>
      <c r="I2237">
        <v>2</v>
      </c>
      <c r="J2237" t="s">
        <v>13818</v>
      </c>
      <c r="K2237" t="s">
        <v>13822</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13821</v>
      </c>
      <c r="G2238" s="88">
        <v>2</v>
      </c>
      <c r="H2238" s="88" t="s">
        <v>13770</v>
      </c>
      <c r="I2238">
        <v>2</v>
      </c>
      <c r="J2238" t="s">
        <v>13818</v>
      </c>
      <c r="K2238" t="s">
        <v>13823</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13817</v>
      </c>
      <c r="G2239" s="88">
        <v>1</v>
      </c>
      <c r="H2239" s="88" t="s">
        <v>8278</v>
      </c>
      <c r="I2239">
        <v>2</v>
      </c>
      <c r="J2239" t="s">
        <v>13818</v>
      </c>
      <c r="K2239" t="s">
        <v>13819</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13817</v>
      </c>
      <c r="G2240" s="88">
        <v>1</v>
      </c>
      <c r="H2240" s="88" t="s">
        <v>8278</v>
      </c>
      <c r="I2240">
        <v>2</v>
      </c>
      <c r="J2240" t="s">
        <v>13818</v>
      </c>
      <c r="K2240" t="s">
        <v>13820</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13821</v>
      </c>
      <c r="G2241" s="88">
        <v>2</v>
      </c>
      <c r="H2241" s="88" t="s">
        <v>13770</v>
      </c>
      <c r="I2241">
        <v>2</v>
      </c>
      <c r="J2241" t="s">
        <v>13818</v>
      </c>
      <c r="K2241" t="s">
        <v>13822</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13821</v>
      </c>
      <c r="G2242" s="88">
        <v>2</v>
      </c>
      <c r="H2242" s="88" t="s">
        <v>13770</v>
      </c>
      <c r="I2242">
        <v>2</v>
      </c>
      <c r="J2242" t="s">
        <v>13818</v>
      </c>
      <c r="K2242" t="s">
        <v>13823</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13817</v>
      </c>
      <c r="G2243" s="88">
        <v>1</v>
      </c>
      <c r="H2243" s="88" t="s">
        <v>8278</v>
      </c>
      <c r="I2243">
        <v>2</v>
      </c>
      <c r="J2243" t="s">
        <v>13818</v>
      </c>
      <c r="K2243" t="s">
        <v>13819</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13817</v>
      </c>
      <c r="G2244" s="88">
        <v>1</v>
      </c>
      <c r="H2244" s="88" t="s">
        <v>8278</v>
      </c>
      <c r="I2244">
        <v>2</v>
      </c>
      <c r="J2244" t="s">
        <v>13818</v>
      </c>
      <c r="K2244" t="s">
        <v>13820</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13821</v>
      </c>
      <c r="G2245" s="88">
        <v>2</v>
      </c>
      <c r="H2245" s="88" t="s">
        <v>13770</v>
      </c>
      <c r="I2245">
        <v>2</v>
      </c>
      <c r="J2245" t="s">
        <v>13818</v>
      </c>
      <c r="K2245" t="s">
        <v>13822</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13821</v>
      </c>
      <c r="G2246" s="88">
        <v>2</v>
      </c>
      <c r="H2246" s="88" t="s">
        <v>13770</v>
      </c>
      <c r="I2246">
        <v>2</v>
      </c>
      <c r="J2246" t="s">
        <v>13818</v>
      </c>
      <c r="K2246" t="s">
        <v>13823</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13817</v>
      </c>
      <c r="G2247" s="88">
        <v>1</v>
      </c>
      <c r="H2247" s="88" t="s">
        <v>8278</v>
      </c>
      <c r="I2247">
        <v>2</v>
      </c>
      <c r="J2247" t="s">
        <v>13818</v>
      </c>
      <c r="K2247" t="s">
        <v>13819</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13821</v>
      </c>
      <c r="G2248" s="88">
        <v>2</v>
      </c>
      <c r="H2248" s="88" t="s">
        <v>13770</v>
      </c>
      <c r="I2248">
        <v>2</v>
      </c>
      <c r="J2248" t="s">
        <v>13818</v>
      </c>
      <c r="K2248" t="s">
        <v>13822</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13817</v>
      </c>
      <c r="G2249" s="88">
        <v>1</v>
      </c>
      <c r="H2249" s="88" t="s">
        <v>8278</v>
      </c>
      <c r="I2249">
        <v>2</v>
      </c>
      <c r="J2249" t="s">
        <v>13818</v>
      </c>
      <c r="K2249" t="s">
        <v>13819</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13817</v>
      </c>
      <c r="G2250" s="88">
        <v>1</v>
      </c>
      <c r="H2250" s="88" t="s">
        <v>8278</v>
      </c>
      <c r="I2250">
        <v>2</v>
      </c>
      <c r="J2250" t="s">
        <v>13818</v>
      </c>
      <c r="K2250" t="s">
        <v>13820</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13817</v>
      </c>
      <c r="G2251" s="88">
        <v>1</v>
      </c>
      <c r="H2251" s="88" t="s">
        <v>8278</v>
      </c>
      <c r="I2251">
        <v>2</v>
      </c>
      <c r="J2251" t="s">
        <v>13818</v>
      </c>
      <c r="K2251" t="s">
        <v>13771</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13821</v>
      </c>
      <c r="G2252" s="88">
        <v>2</v>
      </c>
      <c r="H2252" s="88" t="s">
        <v>13770</v>
      </c>
      <c r="I2252">
        <v>2</v>
      </c>
      <c r="J2252" t="s">
        <v>13818</v>
      </c>
      <c r="K2252" t="s">
        <v>13822</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13821</v>
      </c>
      <c r="G2253" s="88">
        <v>2</v>
      </c>
      <c r="H2253" s="88" t="s">
        <v>13770</v>
      </c>
      <c r="I2253">
        <v>2</v>
      </c>
      <c r="J2253" t="s">
        <v>13818</v>
      </c>
      <c r="K2253" t="s">
        <v>13823</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13817</v>
      </c>
      <c r="G2254" s="88">
        <v>1</v>
      </c>
      <c r="H2254" s="88" t="s">
        <v>8278</v>
      </c>
      <c r="I2254">
        <v>2</v>
      </c>
      <c r="J2254" t="s">
        <v>13818</v>
      </c>
      <c r="K2254" t="s">
        <v>13819</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13817</v>
      </c>
      <c r="G2255" s="88">
        <v>1</v>
      </c>
      <c r="H2255" s="88" t="s">
        <v>8278</v>
      </c>
      <c r="I2255">
        <v>2</v>
      </c>
      <c r="J2255" t="s">
        <v>13818</v>
      </c>
      <c r="K2255" t="s">
        <v>13820</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13821</v>
      </c>
      <c r="G2256" s="88">
        <v>2</v>
      </c>
      <c r="H2256" s="88" t="s">
        <v>13770</v>
      </c>
      <c r="I2256">
        <v>2</v>
      </c>
      <c r="J2256" t="s">
        <v>13818</v>
      </c>
      <c r="K2256" t="s">
        <v>13822</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13821</v>
      </c>
      <c r="G2257" s="88">
        <v>2</v>
      </c>
      <c r="H2257" s="88" t="s">
        <v>13770</v>
      </c>
      <c r="I2257">
        <v>2</v>
      </c>
      <c r="J2257" t="s">
        <v>13818</v>
      </c>
      <c r="K2257" t="s">
        <v>13823</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13817</v>
      </c>
      <c r="G2258" s="88">
        <v>1</v>
      </c>
      <c r="H2258" s="88" t="s">
        <v>8278</v>
      </c>
      <c r="I2258">
        <v>2</v>
      </c>
      <c r="J2258" t="s">
        <v>13818</v>
      </c>
      <c r="K2258" t="s">
        <v>13819</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13817</v>
      </c>
      <c r="G2259" s="88">
        <v>1</v>
      </c>
      <c r="H2259" s="88" t="s">
        <v>8278</v>
      </c>
      <c r="I2259">
        <v>2</v>
      </c>
      <c r="J2259" t="s">
        <v>13818</v>
      </c>
      <c r="K2259" t="s">
        <v>13820</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13821</v>
      </c>
      <c r="G2260" s="88">
        <v>2</v>
      </c>
      <c r="H2260" s="88" t="s">
        <v>13770</v>
      </c>
      <c r="I2260">
        <v>2</v>
      </c>
      <c r="J2260" t="s">
        <v>13818</v>
      </c>
      <c r="K2260" t="s">
        <v>13822</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13821</v>
      </c>
      <c r="G2261" s="88">
        <v>2</v>
      </c>
      <c r="H2261" s="88" t="s">
        <v>13770</v>
      </c>
      <c r="I2261">
        <v>2</v>
      </c>
      <c r="J2261" t="s">
        <v>13818</v>
      </c>
      <c r="K2261" t="s">
        <v>13823</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13817</v>
      </c>
      <c r="G2262" s="88">
        <v>1</v>
      </c>
      <c r="H2262" s="88" t="s">
        <v>8278</v>
      </c>
      <c r="I2262">
        <v>2</v>
      </c>
      <c r="J2262" t="s">
        <v>13818</v>
      </c>
      <c r="K2262" t="s">
        <v>13819</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13817</v>
      </c>
      <c r="G2263" s="88">
        <v>1</v>
      </c>
      <c r="H2263" s="88" t="s">
        <v>8278</v>
      </c>
      <c r="I2263">
        <v>2</v>
      </c>
      <c r="J2263" t="s">
        <v>13818</v>
      </c>
      <c r="K2263" t="s">
        <v>13820</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13821</v>
      </c>
      <c r="G2264" s="88">
        <v>2</v>
      </c>
      <c r="H2264" s="88" t="s">
        <v>13770</v>
      </c>
      <c r="I2264">
        <v>2</v>
      </c>
      <c r="J2264" t="s">
        <v>13818</v>
      </c>
      <c r="K2264" t="s">
        <v>13822</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13821</v>
      </c>
      <c r="G2265" s="88">
        <v>2</v>
      </c>
      <c r="H2265" s="88" t="s">
        <v>13770</v>
      </c>
      <c r="I2265">
        <v>2</v>
      </c>
      <c r="J2265" t="s">
        <v>13818</v>
      </c>
      <c r="K2265" t="s">
        <v>13823</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13817</v>
      </c>
      <c r="G2266" s="88">
        <v>1</v>
      </c>
      <c r="H2266" s="88" t="s">
        <v>8278</v>
      </c>
      <c r="I2266">
        <v>2</v>
      </c>
      <c r="J2266" t="s">
        <v>13818</v>
      </c>
      <c r="K2266" t="s">
        <v>13819</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13817</v>
      </c>
      <c r="G2267" s="88">
        <v>1</v>
      </c>
      <c r="H2267" s="88" t="s">
        <v>8278</v>
      </c>
      <c r="I2267">
        <v>2</v>
      </c>
      <c r="J2267" t="s">
        <v>13818</v>
      </c>
      <c r="K2267" t="s">
        <v>13820</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13821</v>
      </c>
      <c r="G2268" s="88">
        <v>2</v>
      </c>
      <c r="H2268" s="88" t="s">
        <v>13770</v>
      </c>
      <c r="I2268">
        <v>2</v>
      </c>
      <c r="J2268" t="s">
        <v>13818</v>
      </c>
      <c r="K2268" t="s">
        <v>13822</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13821</v>
      </c>
      <c r="G2269" s="88">
        <v>2</v>
      </c>
      <c r="H2269" s="88" t="s">
        <v>13770</v>
      </c>
      <c r="I2269">
        <v>2</v>
      </c>
      <c r="J2269" t="s">
        <v>13818</v>
      </c>
      <c r="K2269" t="s">
        <v>13823</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13817</v>
      </c>
      <c r="G2270" s="88">
        <v>1</v>
      </c>
      <c r="H2270" s="88" t="s">
        <v>8278</v>
      </c>
      <c r="I2270">
        <v>2</v>
      </c>
      <c r="J2270" t="s">
        <v>13818</v>
      </c>
      <c r="K2270" t="s">
        <v>13819</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13817</v>
      </c>
      <c r="G2271" s="88">
        <v>1</v>
      </c>
      <c r="H2271" s="88" t="s">
        <v>8278</v>
      </c>
      <c r="I2271">
        <v>2</v>
      </c>
      <c r="J2271" t="s">
        <v>13818</v>
      </c>
      <c r="K2271" t="s">
        <v>13820</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13821</v>
      </c>
      <c r="G2272" s="88">
        <v>2</v>
      </c>
      <c r="H2272" s="88" t="s">
        <v>13770</v>
      </c>
      <c r="I2272">
        <v>2</v>
      </c>
      <c r="J2272" t="s">
        <v>13818</v>
      </c>
      <c r="K2272" t="s">
        <v>13822</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13821</v>
      </c>
      <c r="G2273" s="88">
        <v>2</v>
      </c>
      <c r="H2273" s="88" t="s">
        <v>13770</v>
      </c>
      <c r="I2273">
        <v>2</v>
      </c>
      <c r="J2273" t="s">
        <v>13818</v>
      </c>
      <c r="K2273" t="s">
        <v>13823</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13817</v>
      </c>
      <c r="G2274" s="88">
        <v>1</v>
      </c>
      <c r="H2274" s="88" t="s">
        <v>8278</v>
      </c>
      <c r="I2274">
        <v>2</v>
      </c>
      <c r="J2274" t="s">
        <v>13818</v>
      </c>
      <c r="K2274" t="s">
        <v>13819</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13821</v>
      </c>
      <c r="G2275" s="88">
        <v>2</v>
      </c>
      <c r="H2275" s="88" t="s">
        <v>13770</v>
      </c>
      <c r="I2275">
        <v>2</v>
      </c>
      <c r="J2275" t="s">
        <v>13818</v>
      </c>
      <c r="K2275" t="s">
        <v>13822</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13817</v>
      </c>
      <c r="G2276" s="88">
        <v>1</v>
      </c>
      <c r="H2276" s="88" t="s">
        <v>8278</v>
      </c>
      <c r="I2276">
        <v>2</v>
      </c>
      <c r="J2276" t="s">
        <v>13818</v>
      </c>
      <c r="K2276" t="s">
        <v>13819</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13817</v>
      </c>
      <c r="G2277" s="88">
        <v>1</v>
      </c>
      <c r="H2277" s="88" t="s">
        <v>8278</v>
      </c>
      <c r="I2277">
        <v>2</v>
      </c>
      <c r="J2277" t="s">
        <v>13818</v>
      </c>
      <c r="K2277" t="s">
        <v>13820</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13821</v>
      </c>
      <c r="G2278" s="88">
        <v>2</v>
      </c>
      <c r="H2278" s="88" t="s">
        <v>13770</v>
      </c>
      <c r="I2278">
        <v>2</v>
      </c>
      <c r="J2278" t="s">
        <v>13818</v>
      </c>
      <c r="K2278" t="s">
        <v>13822</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13821</v>
      </c>
      <c r="G2279" s="88">
        <v>2</v>
      </c>
      <c r="H2279" s="88" t="s">
        <v>13770</v>
      </c>
      <c r="I2279">
        <v>2</v>
      </c>
      <c r="J2279" t="s">
        <v>13818</v>
      </c>
      <c r="K2279" t="s">
        <v>13823</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13817</v>
      </c>
      <c r="G2280" s="88">
        <v>1</v>
      </c>
      <c r="H2280" s="88" t="s">
        <v>8278</v>
      </c>
      <c r="I2280">
        <v>2</v>
      </c>
      <c r="J2280" t="s">
        <v>13818</v>
      </c>
      <c r="K2280" t="s">
        <v>13819</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13817</v>
      </c>
      <c r="G2281" s="88">
        <v>1</v>
      </c>
      <c r="H2281" s="88" t="s">
        <v>8278</v>
      </c>
      <c r="I2281">
        <v>2</v>
      </c>
      <c r="J2281" t="s">
        <v>13818</v>
      </c>
      <c r="K2281" t="s">
        <v>13820</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13821</v>
      </c>
      <c r="G2282" s="88">
        <v>2</v>
      </c>
      <c r="H2282" s="88" t="s">
        <v>13770</v>
      </c>
      <c r="I2282">
        <v>2</v>
      </c>
      <c r="J2282" t="s">
        <v>13818</v>
      </c>
      <c r="K2282" t="s">
        <v>13822</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13821</v>
      </c>
      <c r="G2283" s="88">
        <v>2</v>
      </c>
      <c r="H2283" s="88" t="s">
        <v>13770</v>
      </c>
      <c r="I2283">
        <v>2</v>
      </c>
      <c r="J2283" t="s">
        <v>13818</v>
      </c>
      <c r="K2283" t="s">
        <v>13823</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13817</v>
      </c>
      <c r="G2284" s="88">
        <v>1</v>
      </c>
      <c r="H2284" s="88" t="s">
        <v>8278</v>
      </c>
      <c r="I2284">
        <v>2</v>
      </c>
      <c r="J2284" t="s">
        <v>13818</v>
      </c>
      <c r="K2284" t="s">
        <v>13819</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13817</v>
      </c>
      <c r="G2285" s="88">
        <v>1</v>
      </c>
      <c r="H2285" s="88" t="s">
        <v>8278</v>
      </c>
      <c r="I2285">
        <v>2</v>
      </c>
      <c r="J2285" t="s">
        <v>13818</v>
      </c>
      <c r="K2285" t="s">
        <v>13820</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13821</v>
      </c>
      <c r="G2286" s="88">
        <v>2</v>
      </c>
      <c r="H2286" s="88" t="s">
        <v>13770</v>
      </c>
      <c r="I2286">
        <v>2</v>
      </c>
      <c r="J2286" t="s">
        <v>13818</v>
      </c>
      <c r="K2286" t="s">
        <v>13822</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13821</v>
      </c>
      <c r="G2287" s="88">
        <v>2</v>
      </c>
      <c r="H2287" s="88" t="s">
        <v>13770</v>
      </c>
      <c r="I2287">
        <v>2</v>
      </c>
      <c r="J2287" t="s">
        <v>13818</v>
      </c>
      <c r="K2287" t="s">
        <v>13823</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13817</v>
      </c>
      <c r="G2288" s="88">
        <v>1</v>
      </c>
      <c r="H2288" s="88" t="s">
        <v>8278</v>
      </c>
      <c r="I2288">
        <v>2</v>
      </c>
      <c r="J2288" t="s">
        <v>13818</v>
      </c>
      <c r="K2288" t="s">
        <v>13819</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13817</v>
      </c>
      <c r="G2289" s="88">
        <v>1</v>
      </c>
      <c r="H2289" s="88" t="s">
        <v>8278</v>
      </c>
      <c r="I2289">
        <v>2</v>
      </c>
      <c r="J2289" t="s">
        <v>13818</v>
      </c>
      <c r="K2289" t="s">
        <v>13820</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13821</v>
      </c>
      <c r="G2290" s="88">
        <v>2</v>
      </c>
      <c r="H2290" s="88" t="s">
        <v>13770</v>
      </c>
      <c r="I2290">
        <v>2</v>
      </c>
      <c r="J2290" t="s">
        <v>13818</v>
      </c>
      <c r="K2290" t="s">
        <v>13822</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13821</v>
      </c>
      <c r="G2291" s="88">
        <v>2</v>
      </c>
      <c r="H2291" s="88" t="s">
        <v>13770</v>
      </c>
      <c r="I2291">
        <v>2</v>
      </c>
      <c r="J2291" t="s">
        <v>13818</v>
      </c>
      <c r="K2291" t="s">
        <v>13823</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13817</v>
      </c>
      <c r="G2292" s="88">
        <v>1</v>
      </c>
      <c r="H2292" s="88" t="s">
        <v>8278</v>
      </c>
      <c r="I2292">
        <v>2</v>
      </c>
      <c r="J2292" t="s">
        <v>13818</v>
      </c>
      <c r="K2292" t="s">
        <v>13819</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13817</v>
      </c>
      <c r="G2293" s="88">
        <v>1</v>
      </c>
      <c r="H2293" s="88" t="s">
        <v>8278</v>
      </c>
      <c r="I2293">
        <v>2</v>
      </c>
      <c r="J2293" t="s">
        <v>13818</v>
      </c>
      <c r="K2293" t="s">
        <v>13820</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13821</v>
      </c>
      <c r="G2294" s="88">
        <v>2</v>
      </c>
      <c r="H2294" s="88" t="s">
        <v>13770</v>
      </c>
      <c r="I2294">
        <v>2</v>
      </c>
      <c r="J2294" t="s">
        <v>13818</v>
      </c>
      <c r="K2294" t="s">
        <v>13822</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13821</v>
      </c>
      <c r="G2295" s="88">
        <v>2</v>
      </c>
      <c r="H2295" s="88" t="s">
        <v>13770</v>
      </c>
      <c r="I2295">
        <v>2</v>
      </c>
      <c r="J2295" t="s">
        <v>13818</v>
      </c>
      <c r="K2295" t="s">
        <v>13823</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13817</v>
      </c>
      <c r="G2296" s="88">
        <v>1</v>
      </c>
      <c r="H2296" s="88" t="s">
        <v>8278</v>
      </c>
      <c r="I2296">
        <v>2</v>
      </c>
      <c r="J2296" t="s">
        <v>13818</v>
      </c>
      <c r="K2296" t="s">
        <v>13819</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13821</v>
      </c>
      <c r="G2297" s="88">
        <v>2</v>
      </c>
      <c r="H2297" s="88" t="s">
        <v>13770</v>
      </c>
      <c r="I2297">
        <v>2</v>
      </c>
      <c r="J2297" t="s">
        <v>13818</v>
      </c>
      <c r="K2297" t="s">
        <v>13822</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13817</v>
      </c>
      <c r="G2298" s="88">
        <v>1</v>
      </c>
      <c r="H2298" s="88" t="s">
        <v>8278</v>
      </c>
      <c r="I2298">
        <v>2</v>
      </c>
      <c r="J2298" t="s">
        <v>13818</v>
      </c>
      <c r="K2298" t="s">
        <v>13819</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13817</v>
      </c>
      <c r="G2299" s="88">
        <v>1</v>
      </c>
      <c r="H2299" s="88" t="s">
        <v>8278</v>
      </c>
      <c r="I2299">
        <v>2</v>
      </c>
      <c r="J2299" t="s">
        <v>13818</v>
      </c>
      <c r="K2299" t="s">
        <v>13820</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13821</v>
      </c>
      <c r="G2300" s="88">
        <v>2</v>
      </c>
      <c r="H2300" s="88" t="s">
        <v>13770</v>
      </c>
      <c r="I2300">
        <v>2</v>
      </c>
      <c r="J2300" t="s">
        <v>13818</v>
      </c>
      <c r="K2300" t="s">
        <v>13822</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13821</v>
      </c>
      <c r="G2301" s="88">
        <v>2</v>
      </c>
      <c r="H2301" s="88" t="s">
        <v>13770</v>
      </c>
      <c r="I2301">
        <v>2</v>
      </c>
      <c r="J2301" t="s">
        <v>13818</v>
      </c>
      <c r="K2301" t="s">
        <v>13823</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13817</v>
      </c>
      <c r="G2302" s="88">
        <v>1</v>
      </c>
      <c r="H2302" s="88" t="s">
        <v>8278</v>
      </c>
      <c r="I2302">
        <v>2</v>
      </c>
      <c r="J2302" t="s">
        <v>13818</v>
      </c>
      <c r="K2302" t="s">
        <v>13819</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13817</v>
      </c>
      <c r="G2303" s="88">
        <v>1</v>
      </c>
      <c r="H2303" s="88" t="s">
        <v>8278</v>
      </c>
      <c r="I2303">
        <v>2</v>
      </c>
      <c r="J2303" t="s">
        <v>13818</v>
      </c>
      <c r="K2303" t="s">
        <v>13820</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13821</v>
      </c>
      <c r="G2304" s="88">
        <v>2</v>
      </c>
      <c r="H2304" s="88" t="s">
        <v>13770</v>
      </c>
      <c r="I2304">
        <v>2</v>
      </c>
      <c r="J2304" t="s">
        <v>13818</v>
      </c>
      <c r="K2304" t="s">
        <v>13822</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13821</v>
      </c>
      <c r="G2305" s="88">
        <v>2</v>
      </c>
      <c r="H2305" s="88" t="s">
        <v>13770</v>
      </c>
      <c r="I2305">
        <v>2</v>
      </c>
      <c r="J2305" t="s">
        <v>13818</v>
      </c>
      <c r="K2305" t="s">
        <v>13823</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13817</v>
      </c>
      <c r="G2306" s="88">
        <v>1</v>
      </c>
      <c r="H2306" s="88" t="s">
        <v>8278</v>
      </c>
      <c r="I2306">
        <v>2</v>
      </c>
      <c r="J2306" t="s">
        <v>13818</v>
      </c>
      <c r="K2306" t="s">
        <v>13819</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13817</v>
      </c>
      <c r="G2307" s="88">
        <v>1</v>
      </c>
      <c r="H2307" s="88" t="s">
        <v>8278</v>
      </c>
      <c r="I2307">
        <v>2</v>
      </c>
      <c r="J2307" t="s">
        <v>13818</v>
      </c>
      <c r="K2307" t="s">
        <v>13820</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13821</v>
      </c>
      <c r="G2308" s="88">
        <v>2</v>
      </c>
      <c r="H2308" s="88" t="s">
        <v>13770</v>
      </c>
      <c r="I2308">
        <v>2</v>
      </c>
      <c r="J2308" t="s">
        <v>13818</v>
      </c>
      <c r="K2308" t="s">
        <v>13822</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13821</v>
      </c>
      <c r="G2309" s="88">
        <v>2</v>
      </c>
      <c r="H2309" s="88" t="s">
        <v>13770</v>
      </c>
      <c r="I2309">
        <v>2</v>
      </c>
      <c r="J2309" t="s">
        <v>13818</v>
      </c>
      <c r="K2309" t="s">
        <v>13823</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13817</v>
      </c>
      <c r="G2310" s="88">
        <v>1</v>
      </c>
      <c r="H2310" s="88" t="s">
        <v>8278</v>
      </c>
      <c r="I2310">
        <v>2</v>
      </c>
      <c r="J2310" t="s">
        <v>13818</v>
      </c>
      <c r="K2310" t="s">
        <v>13819</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13817</v>
      </c>
      <c r="G2311" s="88">
        <v>1</v>
      </c>
      <c r="H2311" s="88" t="s">
        <v>8278</v>
      </c>
      <c r="I2311">
        <v>2</v>
      </c>
      <c r="J2311" t="s">
        <v>13818</v>
      </c>
      <c r="K2311" t="s">
        <v>13820</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13821</v>
      </c>
      <c r="G2312" s="88">
        <v>2</v>
      </c>
      <c r="H2312" s="88" t="s">
        <v>13770</v>
      </c>
      <c r="I2312">
        <v>2</v>
      </c>
      <c r="J2312" t="s">
        <v>13818</v>
      </c>
      <c r="K2312" t="s">
        <v>13822</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13821</v>
      </c>
      <c r="G2313" s="88">
        <v>2</v>
      </c>
      <c r="H2313" s="88" t="s">
        <v>13770</v>
      </c>
      <c r="I2313">
        <v>2</v>
      </c>
      <c r="J2313" t="s">
        <v>13818</v>
      </c>
      <c r="K2313" t="s">
        <v>13823</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13817</v>
      </c>
      <c r="G2314" s="88">
        <v>1</v>
      </c>
      <c r="H2314" s="88" t="s">
        <v>8278</v>
      </c>
      <c r="I2314">
        <v>2</v>
      </c>
      <c r="J2314" t="s">
        <v>13818</v>
      </c>
      <c r="K2314" t="s">
        <v>13819</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13817</v>
      </c>
      <c r="G2315" s="88">
        <v>1</v>
      </c>
      <c r="H2315" s="88" t="s">
        <v>8278</v>
      </c>
      <c r="I2315">
        <v>2</v>
      </c>
      <c r="J2315" t="s">
        <v>13818</v>
      </c>
      <c r="K2315" t="s">
        <v>13820</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13821</v>
      </c>
      <c r="G2316" s="88">
        <v>2</v>
      </c>
      <c r="H2316" s="88" t="s">
        <v>13770</v>
      </c>
      <c r="I2316">
        <v>2</v>
      </c>
      <c r="J2316" t="s">
        <v>13818</v>
      </c>
      <c r="K2316" t="s">
        <v>13822</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13821</v>
      </c>
      <c r="G2317" s="88">
        <v>2</v>
      </c>
      <c r="H2317" s="88" t="s">
        <v>13770</v>
      </c>
      <c r="I2317">
        <v>2</v>
      </c>
      <c r="J2317" t="s">
        <v>13818</v>
      </c>
      <c r="K2317" t="s">
        <v>13823</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13817</v>
      </c>
      <c r="G2318" s="88">
        <v>1</v>
      </c>
      <c r="H2318" s="88" t="s">
        <v>8278</v>
      </c>
      <c r="I2318">
        <v>2</v>
      </c>
      <c r="J2318" t="s">
        <v>13818</v>
      </c>
      <c r="K2318" t="s">
        <v>13819</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13817</v>
      </c>
      <c r="G2319" s="88">
        <v>1</v>
      </c>
      <c r="H2319" s="88" t="s">
        <v>8278</v>
      </c>
      <c r="I2319">
        <v>2</v>
      </c>
      <c r="J2319" t="s">
        <v>13818</v>
      </c>
      <c r="K2319" t="s">
        <v>13820</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13821</v>
      </c>
      <c r="G2320" s="88">
        <v>2</v>
      </c>
      <c r="H2320" s="88" t="s">
        <v>13770</v>
      </c>
      <c r="I2320">
        <v>2</v>
      </c>
      <c r="J2320" t="s">
        <v>13818</v>
      </c>
      <c r="K2320" t="s">
        <v>13822</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13821</v>
      </c>
      <c r="G2321" s="88">
        <v>2</v>
      </c>
      <c r="H2321" s="88" t="s">
        <v>13770</v>
      </c>
      <c r="I2321">
        <v>2</v>
      </c>
      <c r="J2321" t="s">
        <v>13818</v>
      </c>
      <c r="K2321" t="s">
        <v>13823</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13817</v>
      </c>
      <c r="G2322" s="88">
        <v>1</v>
      </c>
      <c r="H2322" s="88" t="s">
        <v>8278</v>
      </c>
      <c r="I2322">
        <v>2</v>
      </c>
      <c r="J2322" t="s">
        <v>13818</v>
      </c>
      <c r="K2322" t="s">
        <v>13819</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13817</v>
      </c>
      <c r="G2323" s="88">
        <v>1</v>
      </c>
      <c r="H2323" s="88" t="s">
        <v>8278</v>
      </c>
      <c r="I2323">
        <v>2</v>
      </c>
      <c r="J2323" t="s">
        <v>13818</v>
      </c>
      <c r="K2323" t="s">
        <v>13820</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13821</v>
      </c>
      <c r="G2324" s="88">
        <v>2</v>
      </c>
      <c r="H2324" s="88" t="s">
        <v>13770</v>
      </c>
      <c r="I2324">
        <v>2</v>
      </c>
      <c r="J2324" t="s">
        <v>13818</v>
      </c>
      <c r="K2324" t="s">
        <v>13822</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13821</v>
      </c>
      <c r="G2325" s="88">
        <v>2</v>
      </c>
      <c r="H2325" s="88" t="s">
        <v>13770</v>
      </c>
      <c r="I2325">
        <v>2</v>
      </c>
      <c r="J2325" t="s">
        <v>13818</v>
      </c>
      <c r="K2325" t="s">
        <v>13823</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13817</v>
      </c>
      <c r="G2326" s="88">
        <v>1</v>
      </c>
      <c r="H2326" s="88" t="s">
        <v>8278</v>
      </c>
      <c r="I2326">
        <v>2</v>
      </c>
      <c r="J2326" t="s">
        <v>13818</v>
      </c>
      <c r="K2326" t="s">
        <v>13819</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13821</v>
      </c>
      <c r="G2327" s="88">
        <v>2</v>
      </c>
      <c r="H2327" s="88" t="s">
        <v>13770</v>
      </c>
      <c r="I2327">
        <v>2</v>
      </c>
      <c r="J2327" t="s">
        <v>13818</v>
      </c>
      <c r="K2327" t="s">
        <v>13822</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13821</v>
      </c>
      <c r="G2328" s="88">
        <v>2</v>
      </c>
      <c r="H2328" s="88" t="s">
        <v>13770</v>
      </c>
      <c r="I2328">
        <v>2</v>
      </c>
      <c r="J2328" t="s">
        <v>13818</v>
      </c>
      <c r="K2328" t="s">
        <v>13823</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13817</v>
      </c>
      <c r="G2329" s="88">
        <v>1</v>
      </c>
      <c r="H2329" s="88" t="s">
        <v>8278</v>
      </c>
      <c r="I2329">
        <v>2</v>
      </c>
      <c r="J2329" t="s">
        <v>13818</v>
      </c>
      <c r="K2329" t="s">
        <v>13819</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13821</v>
      </c>
      <c r="G2330" s="88">
        <v>2</v>
      </c>
      <c r="H2330" s="88" t="s">
        <v>13770</v>
      </c>
      <c r="I2330">
        <v>2</v>
      </c>
      <c r="J2330" t="s">
        <v>13818</v>
      </c>
      <c r="K2330" t="s">
        <v>13822</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13817</v>
      </c>
      <c r="G2331" s="88">
        <v>1</v>
      </c>
      <c r="H2331" s="88" t="s">
        <v>8278</v>
      </c>
      <c r="I2331">
        <v>2</v>
      </c>
      <c r="J2331" t="s">
        <v>13818</v>
      </c>
      <c r="K2331" t="s">
        <v>13819</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13817</v>
      </c>
      <c r="G2332" s="88">
        <v>1</v>
      </c>
      <c r="H2332" s="88" t="s">
        <v>8278</v>
      </c>
      <c r="I2332">
        <v>2</v>
      </c>
      <c r="J2332" t="s">
        <v>13818</v>
      </c>
      <c r="K2332" t="s">
        <v>13820</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13821</v>
      </c>
      <c r="G2333" s="88">
        <v>2</v>
      </c>
      <c r="H2333" s="88" t="s">
        <v>13770</v>
      </c>
      <c r="I2333">
        <v>2</v>
      </c>
      <c r="J2333" t="s">
        <v>13818</v>
      </c>
      <c r="K2333" t="s">
        <v>13822</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13821</v>
      </c>
      <c r="G2334" s="88">
        <v>2</v>
      </c>
      <c r="H2334" s="88" t="s">
        <v>13770</v>
      </c>
      <c r="I2334">
        <v>2</v>
      </c>
      <c r="J2334" t="s">
        <v>13818</v>
      </c>
      <c r="K2334" t="s">
        <v>13823</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13817</v>
      </c>
      <c r="G2335" s="88">
        <v>1</v>
      </c>
      <c r="H2335" s="88" t="s">
        <v>8278</v>
      </c>
      <c r="I2335">
        <v>2</v>
      </c>
      <c r="J2335" t="s">
        <v>13818</v>
      </c>
      <c r="K2335" t="s">
        <v>13819</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13817</v>
      </c>
      <c r="G2336" s="88">
        <v>1</v>
      </c>
      <c r="H2336" s="88" t="s">
        <v>8278</v>
      </c>
      <c r="I2336">
        <v>2</v>
      </c>
      <c r="J2336" t="s">
        <v>13818</v>
      </c>
      <c r="K2336" t="s">
        <v>13820</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13821</v>
      </c>
      <c r="G2337" s="88">
        <v>2</v>
      </c>
      <c r="H2337" s="88" t="s">
        <v>13770</v>
      </c>
      <c r="I2337">
        <v>2</v>
      </c>
      <c r="J2337" t="s">
        <v>13818</v>
      </c>
      <c r="K2337" t="s">
        <v>13822</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13821</v>
      </c>
      <c r="G2338" s="88">
        <v>2</v>
      </c>
      <c r="H2338" s="88" t="s">
        <v>13770</v>
      </c>
      <c r="I2338">
        <v>2</v>
      </c>
      <c r="J2338" t="s">
        <v>13818</v>
      </c>
      <c r="K2338" t="s">
        <v>13823</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13817</v>
      </c>
      <c r="G2339" s="88">
        <v>1</v>
      </c>
      <c r="H2339" s="88" t="s">
        <v>8278</v>
      </c>
      <c r="I2339">
        <v>2</v>
      </c>
      <c r="J2339" t="s">
        <v>13818</v>
      </c>
      <c r="K2339" t="s">
        <v>13819</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13817</v>
      </c>
      <c r="G2340" s="88">
        <v>1</v>
      </c>
      <c r="H2340" s="88" t="s">
        <v>8278</v>
      </c>
      <c r="I2340">
        <v>2</v>
      </c>
      <c r="J2340" t="s">
        <v>13818</v>
      </c>
      <c r="K2340" t="s">
        <v>13820</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13821</v>
      </c>
      <c r="G2341" s="88">
        <v>2</v>
      </c>
      <c r="H2341" s="88" t="s">
        <v>13770</v>
      </c>
      <c r="I2341">
        <v>2</v>
      </c>
      <c r="J2341" t="s">
        <v>13818</v>
      </c>
      <c r="K2341" t="s">
        <v>13822</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13821</v>
      </c>
      <c r="G2342" s="88">
        <v>2</v>
      </c>
      <c r="H2342" s="88" t="s">
        <v>13770</v>
      </c>
      <c r="I2342">
        <v>2</v>
      </c>
      <c r="J2342" t="s">
        <v>13818</v>
      </c>
      <c r="K2342" t="s">
        <v>13823</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13817</v>
      </c>
      <c r="G2343" s="88">
        <v>1</v>
      </c>
      <c r="H2343" s="88" t="s">
        <v>8278</v>
      </c>
      <c r="I2343">
        <v>2</v>
      </c>
      <c r="J2343" t="s">
        <v>13818</v>
      </c>
      <c r="K2343" t="s">
        <v>13819</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13817</v>
      </c>
      <c r="G2344" s="88">
        <v>1</v>
      </c>
      <c r="H2344" s="88" t="s">
        <v>8278</v>
      </c>
      <c r="I2344">
        <v>2</v>
      </c>
      <c r="J2344" t="s">
        <v>13818</v>
      </c>
      <c r="K2344" t="s">
        <v>13820</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13821</v>
      </c>
      <c r="G2345" s="88">
        <v>2</v>
      </c>
      <c r="H2345" s="88" t="s">
        <v>13770</v>
      </c>
      <c r="I2345">
        <v>2</v>
      </c>
      <c r="J2345" t="s">
        <v>13818</v>
      </c>
      <c r="K2345" t="s">
        <v>13822</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13821</v>
      </c>
      <c r="G2346" s="88">
        <v>2</v>
      </c>
      <c r="H2346" s="88" t="s">
        <v>13770</v>
      </c>
      <c r="I2346">
        <v>2</v>
      </c>
      <c r="J2346" t="s">
        <v>13818</v>
      </c>
      <c r="K2346" t="s">
        <v>13823</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13817</v>
      </c>
      <c r="G2347" s="88">
        <v>1</v>
      </c>
      <c r="H2347" s="88" t="s">
        <v>8278</v>
      </c>
      <c r="I2347">
        <v>2</v>
      </c>
      <c r="J2347" t="s">
        <v>13818</v>
      </c>
      <c r="K2347" t="s">
        <v>13819</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13817</v>
      </c>
      <c r="G2348" s="88">
        <v>1</v>
      </c>
      <c r="H2348" s="88" t="s">
        <v>8278</v>
      </c>
      <c r="I2348">
        <v>2</v>
      </c>
      <c r="J2348" t="s">
        <v>13818</v>
      </c>
      <c r="K2348" t="s">
        <v>13820</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13821</v>
      </c>
      <c r="G2349" s="88">
        <v>2</v>
      </c>
      <c r="H2349" s="88" t="s">
        <v>13770</v>
      </c>
      <c r="I2349">
        <v>2</v>
      </c>
      <c r="J2349" t="s">
        <v>13818</v>
      </c>
      <c r="K2349" t="s">
        <v>13822</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13821</v>
      </c>
      <c r="G2350" s="88">
        <v>2</v>
      </c>
      <c r="H2350" s="88" t="s">
        <v>13770</v>
      </c>
      <c r="I2350">
        <v>2</v>
      </c>
      <c r="J2350" t="s">
        <v>13818</v>
      </c>
      <c r="K2350" t="s">
        <v>13823</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13817</v>
      </c>
      <c r="G2351" s="88">
        <v>1</v>
      </c>
      <c r="H2351" s="88" t="s">
        <v>8278</v>
      </c>
      <c r="I2351">
        <v>2</v>
      </c>
      <c r="J2351" t="s">
        <v>13818</v>
      </c>
      <c r="K2351" t="s">
        <v>13819</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13817</v>
      </c>
      <c r="G2352" s="88">
        <v>1</v>
      </c>
      <c r="H2352" s="88" t="s">
        <v>8278</v>
      </c>
      <c r="I2352">
        <v>2</v>
      </c>
      <c r="J2352" t="s">
        <v>13818</v>
      </c>
      <c r="K2352" t="s">
        <v>13820</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13821</v>
      </c>
      <c r="G2353" s="88">
        <v>2</v>
      </c>
      <c r="H2353" s="88" t="s">
        <v>13770</v>
      </c>
      <c r="I2353">
        <v>2</v>
      </c>
      <c r="J2353" t="s">
        <v>13818</v>
      </c>
      <c r="K2353" t="s">
        <v>13822</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13821</v>
      </c>
      <c r="G2354" s="88">
        <v>2</v>
      </c>
      <c r="H2354" s="88" t="s">
        <v>13770</v>
      </c>
      <c r="I2354">
        <v>2</v>
      </c>
      <c r="J2354" t="s">
        <v>13818</v>
      </c>
      <c r="K2354" t="s">
        <v>13823</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13817</v>
      </c>
      <c r="G2355" s="88">
        <v>1</v>
      </c>
      <c r="H2355" s="88" t="s">
        <v>8278</v>
      </c>
      <c r="I2355">
        <v>2</v>
      </c>
      <c r="J2355" t="s">
        <v>13818</v>
      </c>
      <c r="K2355" t="s">
        <v>13819</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13821</v>
      </c>
      <c r="G2356" s="88">
        <v>2</v>
      </c>
      <c r="H2356" s="88" t="s">
        <v>13770</v>
      </c>
      <c r="I2356">
        <v>2</v>
      </c>
      <c r="J2356" t="s">
        <v>13818</v>
      </c>
      <c r="K2356" t="s">
        <v>13822</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13817</v>
      </c>
      <c r="G2357" s="88">
        <v>1</v>
      </c>
      <c r="H2357" s="88" t="s">
        <v>8278</v>
      </c>
      <c r="I2357">
        <v>2</v>
      </c>
      <c r="J2357" t="s">
        <v>13818</v>
      </c>
      <c r="K2357" t="s">
        <v>13819</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13817</v>
      </c>
      <c r="G2358" s="88">
        <v>1</v>
      </c>
      <c r="H2358" s="88" t="s">
        <v>8278</v>
      </c>
      <c r="I2358">
        <v>2</v>
      </c>
      <c r="J2358" t="s">
        <v>13818</v>
      </c>
      <c r="K2358" t="s">
        <v>13820</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13821</v>
      </c>
      <c r="G2359" s="88">
        <v>2</v>
      </c>
      <c r="H2359" s="88" t="s">
        <v>13770</v>
      </c>
      <c r="I2359">
        <v>2</v>
      </c>
      <c r="J2359" t="s">
        <v>13818</v>
      </c>
      <c r="K2359" t="s">
        <v>13822</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13821</v>
      </c>
      <c r="G2360" s="88">
        <v>2</v>
      </c>
      <c r="H2360" s="88" t="s">
        <v>13770</v>
      </c>
      <c r="I2360">
        <v>2</v>
      </c>
      <c r="J2360" t="s">
        <v>13818</v>
      </c>
      <c r="K2360" t="s">
        <v>13823</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13817</v>
      </c>
      <c r="G2361" s="88">
        <v>1</v>
      </c>
      <c r="H2361" s="88" t="s">
        <v>8278</v>
      </c>
      <c r="I2361">
        <v>2</v>
      </c>
      <c r="J2361" t="s">
        <v>13818</v>
      </c>
      <c r="K2361" t="s">
        <v>13819</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13817</v>
      </c>
      <c r="G2362" s="88">
        <v>1</v>
      </c>
      <c r="H2362" s="88" t="s">
        <v>8278</v>
      </c>
      <c r="I2362">
        <v>2</v>
      </c>
      <c r="J2362" t="s">
        <v>13818</v>
      </c>
      <c r="K2362" t="s">
        <v>13820</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13821</v>
      </c>
      <c r="G2363" s="88">
        <v>2</v>
      </c>
      <c r="H2363" s="88" t="s">
        <v>13770</v>
      </c>
      <c r="I2363">
        <v>2</v>
      </c>
      <c r="J2363" t="s">
        <v>13818</v>
      </c>
      <c r="K2363" t="s">
        <v>13822</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13821</v>
      </c>
      <c r="G2364" s="88">
        <v>2</v>
      </c>
      <c r="H2364" s="88" t="s">
        <v>13770</v>
      </c>
      <c r="I2364">
        <v>2</v>
      </c>
      <c r="J2364" t="s">
        <v>13818</v>
      </c>
      <c r="K2364" t="s">
        <v>13823</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13817</v>
      </c>
      <c r="G2365" s="88">
        <v>1</v>
      </c>
      <c r="H2365" s="88" t="s">
        <v>8278</v>
      </c>
      <c r="I2365">
        <v>2</v>
      </c>
      <c r="J2365" t="s">
        <v>13818</v>
      </c>
      <c r="K2365" t="s">
        <v>13819</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13817</v>
      </c>
      <c r="G2366" s="88">
        <v>1</v>
      </c>
      <c r="H2366" s="88" t="s">
        <v>8278</v>
      </c>
      <c r="I2366">
        <v>2</v>
      </c>
      <c r="J2366" t="s">
        <v>13818</v>
      </c>
      <c r="K2366" t="s">
        <v>13820</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13821</v>
      </c>
      <c r="G2367" s="88">
        <v>2</v>
      </c>
      <c r="H2367" s="88" t="s">
        <v>13770</v>
      </c>
      <c r="I2367">
        <v>2</v>
      </c>
      <c r="J2367" t="s">
        <v>13818</v>
      </c>
      <c r="K2367" t="s">
        <v>13822</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13821</v>
      </c>
      <c r="G2368" s="88">
        <v>2</v>
      </c>
      <c r="H2368" s="88" t="s">
        <v>13770</v>
      </c>
      <c r="I2368">
        <v>2</v>
      </c>
      <c r="J2368" t="s">
        <v>13818</v>
      </c>
      <c r="K2368" t="s">
        <v>13823</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13817</v>
      </c>
      <c r="G2369" s="88">
        <v>1</v>
      </c>
      <c r="H2369" s="88" t="s">
        <v>8278</v>
      </c>
      <c r="I2369">
        <v>2</v>
      </c>
      <c r="J2369" t="s">
        <v>13818</v>
      </c>
      <c r="K2369" t="s">
        <v>13819</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13821</v>
      </c>
      <c r="G2370" s="88">
        <v>2</v>
      </c>
      <c r="H2370" s="88" t="s">
        <v>13770</v>
      </c>
      <c r="I2370">
        <v>2</v>
      </c>
      <c r="J2370" t="s">
        <v>13818</v>
      </c>
      <c r="K2370" t="s">
        <v>13822</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13817</v>
      </c>
      <c r="G2371" s="88">
        <v>1</v>
      </c>
      <c r="H2371" s="88" t="s">
        <v>8278</v>
      </c>
      <c r="I2371">
        <v>2</v>
      </c>
      <c r="J2371" t="s">
        <v>13818</v>
      </c>
      <c r="K2371" t="s">
        <v>13819</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13817</v>
      </c>
      <c r="G2372" s="88">
        <v>1</v>
      </c>
      <c r="H2372" s="88" t="s">
        <v>8278</v>
      </c>
      <c r="I2372">
        <v>2</v>
      </c>
      <c r="J2372" t="s">
        <v>13818</v>
      </c>
      <c r="K2372" t="s">
        <v>13820</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13821</v>
      </c>
      <c r="G2373" s="88">
        <v>2</v>
      </c>
      <c r="H2373" s="88" t="s">
        <v>13770</v>
      </c>
      <c r="I2373">
        <v>2</v>
      </c>
      <c r="J2373" t="s">
        <v>13818</v>
      </c>
      <c r="K2373" t="s">
        <v>13822</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13821</v>
      </c>
      <c r="G2374" s="88">
        <v>2</v>
      </c>
      <c r="H2374" s="88" t="s">
        <v>13770</v>
      </c>
      <c r="I2374">
        <v>2</v>
      </c>
      <c r="J2374" t="s">
        <v>13818</v>
      </c>
      <c r="K2374" t="s">
        <v>13823</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13817</v>
      </c>
      <c r="G2375" s="88">
        <v>1</v>
      </c>
      <c r="H2375" s="88" t="s">
        <v>8278</v>
      </c>
      <c r="I2375">
        <v>2</v>
      </c>
      <c r="J2375" t="s">
        <v>13818</v>
      </c>
      <c r="K2375" t="s">
        <v>13819</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13817</v>
      </c>
      <c r="G2376" s="88">
        <v>1</v>
      </c>
      <c r="H2376" s="88" t="s">
        <v>8278</v>
      </c>
      <c r="I2376">
        <v>2</v>
      </c>
      <c r="J2376" t="s">
        <v>13818</v>
      </c>
      <c r="K2376" t="s">
        <v>13820</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13821</v>
      </c>
      <c r="G2377" s="88">
        <v>2</v>
      </c>
      <c r="H2377" s="88" t="s">
        <v>13770</v>
      </c>
      <c r="I2377">
        <v>2</v>
      </c>
      <c r="J2377" t="s">
        <v>13818</v>
      </c>
      <c r="K2377" t="s">
        <v>13822</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13821</v>
      </c>
      <c r="G2378" s="88">
        <v>2</v>
      </c>
      <c r="H2378" s="88" t="s">
        <v>13770</v>
      </c>
      <c r="I2378">
        <v>2</v>
      </c>
      <c r="J2378" t="s">
        <v>13818</v>
      </c>
      <c r="K2378" t="s">
        <v>13823</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13817</v>
      </c>
      <c r="G2379" s="88">
        <v>1</v>
      </c>
      <c r="H2379" s="88" t="s">
        <v>8278</v>
      </c>
      <c r="I2379">
        <v>2</v>
      </c>
      <c r="J2379" t="s">
        <v>13818</v>
      </c>
      <c r="K2379" t="s">
        <v>13819</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13817</v>
      </c>
      <c r="G2380" s="88">
        <v>1</v>
      </c>
      <c r="H2380" s="88" t="s">
        <v>8278</v>
      </c>
      <c r="I2380">
        <v>2</v>
      </c>
      <c r="J2380" t="s">
        <v>13818</v>
      </c>
      <c r="K2380" t="s">
        <v>13820</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13821</v>
      </c>
      <c r="G2381" s="88">
        <v>2</v>
      </c>
      <c r="H2381" s="88" t="s">
        <v>13770</v>
      </c>
      <c r="I2381">
        <v>2</v>
      </c>
      <c r="J2381" t="s">
        <v>13818</v>
      </c>
      <c r="K2381" t="s">
        <v>13822</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13821</v>
      </c>
      <c r="G2382" s="88">
        <v>2</v>
      </c>
      <c r="H2382" s="88" t="s">
        <v>13770</v>
      </c>
      <c r="I2382">
        <v>2</v>
      </c>
      <c r="J2382" t="s">
        <v>13818</v>
      </c>
      <c r="K2382" t="s">
        <v>13823</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13817</v>
      </c>
      <c r="G2383" s="88">
        <v>1</v>
      </c>
      <c r="H2383" s="88" t="s">
        <v>8278</v>
      </c>
      <c r="I2383">
        <v>2</v>
      </c>
      <c r="J2383" t="s">
        <v>13818</v>
      </c>
      <c r="K2383" t="s">
        <v>13819</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13821</v>
      </c>
      <c r="G2384" s="88">
        <v>2</v>
      </c>
      <c r="H2384" s="88" t="s">
        <v>13770</v>
      </c>
      <c r="I2384">
        <v>2</v>
      </c>
      <c r="J2384" t="s">
        <v>13818</v>
      </c>
      <c r="K2384" t="s">
        <v>13822</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13817</v>
      </c>
      <c r="G2385" s="88">
        <v>1</v>
      </c>
      <c r="H2385" s="88" t="s">
        <v>8278</v>
      </c>
      <c r="I2385">
        <v>2</v>
      </c>
      <c r="J2385" t="s">
        <v>13818</v>
      </c>
      <c r="K2385" t="s">
        <v>13819</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13817</v>
      </c>
      <c r="G2386" s="88">
        <v>1</v>
      </c>
      <c r="H2386" s="88" t="s">
        <v>8278</v>
      </c>
      <c r="I2386">
        <v>2</v>
      </c>
      <c r="J2386" t="s">
        <v>13818</v>
      </c>
      <c r="K2386" t="s">
        <v>13820</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13821</v>
      </c>
      <c r="G2387" s="88">
        <v>2</v>
      </c>
      <c r="H2387" s="88" t="s">
        <v>13770</v>
      </c>
      <c r="I2387">
        <v>2</v>
      </c>
      <c r="J2387" t="s">
        <v>13818</v>
      </c>
      <c r="K2387" t="s">
        <v>13822</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13821</v>
      </c>
      <c r="G2388" s="88">
        <v>2</v>
      </c>
      <c r="H2388" s="88" t="s">
        <v>13770</v>
      </c>
      <c r="I2388">
        <v>2</v>
      </c>
      <c r="J2388" t="s">
        <v>13818</v>
      </c>
      <c r="K2388" t="s">
        <v>13823</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13817</v>
      </c>
      <c r="G2389" s="88">
        <v>1</v>
      </c>
      <c r="H2389" s="88" t="s">
        <v>8278</v>
      </c>
      <c r="I2389">
        <v>2</v>
      </c>
      <c r="J2389" t="s">
        <v>13818</v>
      </c>
      <c r="K2389" t="s">
        <v>13819</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13817</v>
      </c>
      <c r="G2390" s="88">
        <v>1</v>
      </c>
      <c r="H2390" s="88" t="s">
        <v>8278</v>
      </c>
      <c r="I2390">
        <v>2</v>
      </c>
      <c r="J2390" t="s">
        <v>13818</v>
      </c>
      <c r="K2390" t="s">
        <v>13820</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13821</v>
      </c>
      <c r="G2391" s="88">
        <v>2</v>
      </c>
      <c r="H2391" s="88" t="s">
        <v>13770</v>
      </c>
      <c r="I2391">
        <v>2</v>
      </c>
      <c r="J2391" t="s">
        <v>13818</v>
      </c>
      <c r="K2391" t="s">
        <v>13822</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13821</v>
      </c>
      <c r="G2392" s="88">
        <v>2</v>
      </c>
      <c r="H2392" s="88" t="s">
        <v>13770</v>
      </c>
      <c r="I2392">
        <v>2</v>
      </c>
      <c r="J2392" t="s">
        <v>13818</v>
      </c>
      <c r="K2392" t="s">
        <v>13823</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13817</v>
      </c>
      <c r="G2393" s="88">
        <v>1</v>
      </c>
      <c r="H2393" s="88" t="s">
        <v>8278</v>
      </c>
      <c r="I2393">
        <v>2</v>
      </c>
      <c r="J2393" t="s">
        <v>13818</v>
      </c>
      <c r="K2393" t="s">
        <v>13819</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13817</v>
      </c>
      <c r="G2394" s="88">
        <v>1</v>
      </c>
      <c r="H2394" s="88" t="s">
        <v>8278</v>
      </c>
      <c r="I2394">
        <v>2</v>
      </c>
      <c r="J2394" t="s">
        <v>13818</v>
      </c>
      <c r="K2394" t="s">
        <v>13820</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13821</v>
      </c>
      <c r="G2395" s="88">
        <v>2</v>
      </c>
      <c r="H2395" s="88" t="s">
        <v>13770</v>
      </c>
      <c r="I2395">
        <v>2</v>
      </c>
      <c r="J2395" t="s">
        <v>13818</v>
      </c>
      <c r="K2395" t="s">
        <v>13822</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13821</v>
      </c>
      <c r="G2396" s="88">
        <v>2</v>
      </c>
      <c r="H2396" s="88" t="s">
        <v>13770</v>
      </c>
      <c r="I2396">
        <v>2</v>
      </c>
      <c r="J2396" t="s">
        <v>13818</v>
      </c>
      <c r="K2396" t="s">
        <v>13823</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13817</v>
      </c>
      <c r="G2397" s="88">
        <v>1</v>
      </c>
      <c r="H2397" s="88" t="s">
        <v>8278</v>
      </c>
      <c r="I2397">
        <v>2</v>
      </c>
      <c r="J2397" t="s">
        <v>13818</v>
      </c>
      <c r="K2397" t="s">
        <v>13819</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13817</v>
      </c>
      <c r="G2398" s="88">
        <v>1</v>
      </c>
      <c r="H2398" s="88" t="s">
        <v>8278</v>
      </c>
      <c r="I2398">
        <v>2</v>
      </c>
      <c r="J2398" t="s">
        <v>13818</v>
      </c>
      <c r="K2398" t="s">
        <v>13820</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13821</v>
      </c>
      <c r="G2399" s="88">
        <v>2</v>
      </c>
      <c r="H2399" s="88" t="s">
        <v>13770</v>
      </c>
      <c r="I2399">
        <v>2</v>
      </c>
      <c r="J2399" t="s">
        <v>13818</v>
      </c>
      <c r="K2399" t="s">
        <v>13771</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13821</v>
      </c>
      <c r="G2400" s="88">
        <v>2</v>
      </c>
      <c r="H2400" s="88" t="s">
        <v>13770</v>
      </c>
      <c r="I2400">
        <v>2</v>
      </c>
      <c r="J2400" t="s">
        <v>13818</v>
      </c>
      <c r="K2400" t="s">
        <v>13822</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13821</v>
      </c>
      <c r="G2401" s="88">
        <v>2</v>
      </c>
      <c r="H2401" s="88" t="s">
        <v>13770</v>
      </c>
      <c r="I2401">
        <v>2</v>
      </c>
      <c r="J2401" t="s">
        <v>13818</v>
      </c>
      <c r="K2401" t="s">
        <v>13823</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13817</v>
      </c>
      <c r="G2402" s="88">
        <v>1</v>
      </c>
      <c r="H2402" s="88" t="s">
        <v>8278</v>
      </c>
      <c r="I2402">
        <v>2</v>
      </c>
      <c r="J2402" t="s">
        <v>13818</v>
      </c>
      <c r="K2402" t="s">
        <v>13819</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13821</v>
      </c>
      <c r="G2403" s="88">
        <v>2</v>
      </c>
      <c r="H2403" s="88" t="s">
        <v>13770</v>
      </c>
      <c r="I2403">
        <v>2</v>
      </c>
      <c r="J2403" t="s">
        <v>13818</v>
      </c>
      <c r="K2403" t="s">
        <v>13822</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13821</v>
      </c>
      <c r="G2404" s="88">
        <v>2</v>
      </c>
      <c r="H2404" s="88" t="s">
        <v>13770</v>
      </c>
      <c r="I2404">
        <v>2</v>
      </c>
      <c r="J2404" t="s">
        <v>13818</v>
      </c>
      <c r="K2404" t="s">
        <v>13823</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13817</v>
      </c>
      <c r="G2405" s="88">
        <v>1</v>
      </c>
      <c r="H2405" s="88" t="s">
        <v>8278</v>
      </c>
      <c r="I2405">
        <v>2</v>
      </c>
      <c r="J2405" t="s">
        <v>13818</v>
      </c>
      <c r="K2405" t="s">
        <v>13819</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13817</v>
      </c>
      <c r="G2406" s="88">
        <v>1</v>
      </c>
      <c r="H2406" s="88" t="s">
        <v>8278</v>
      </c>
      <c r="I2406">
        <v>2</v>
      </c>
      <c r="J2406" t="s">
        <v>13818</v>
      </c>
      <c r="K2406" t="s">
        <v>13820</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13821</v>
      </c>
      <c r="G2407" s="88">
        <v>2</v>
      </c>
      <c r="H2407" s="88" t="s">
        <v>13770</v>
      </c>
      <c r="I2407">
        <v>2</v>
      </c>
      <c r="J2407" t="s">
        <v>13818</v>
      </c>
      <c r="K2407" t="s">
        <v>13822</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13821</v>
      </c>
      <c r="G2408" s="88">
        <v>2</v>
      </c>
      <c r="H2408" s="88" t="s">
        <v>13770</v>
      </c>
      <c r="I2408">
        <v>2</v>
      </c>
      <c r="J2408" t="s">
        <v>13818</v>
      </c>
      <c r="K2408" t="s">
        <v>13823</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13817</v>
      </c>
      <c r="G2409" s="88">
        <v>1</v>
      </c>
      <c r="H2409" s="88" t="s">
        <v>8278</v>
      </c>
      <c r="I2409">
        <v>2</v>
      </c>
      <c r="J2409" t="s">
        <v>13818</v>
      </c>
      <c r="K2409" t="s">
        <v>13819</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13817</v>
      </c>
      <c r="G2410" s="88">
        <v>1</v>
      </c>
      <c r="H2410" s="88" t="s">
        <v>8278</v>
      </c>
      <c r="I2410">
        <v>2</v>
      </c>
      <c r="J2410" t="s">
        <v>13818</v>
      </c>
      <c r="K2410" t="s">
        <v>13820</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13821</v>
      </c>
      <c r="G2411" s="88">
        <v>2</v>
      </c>
      <c r="H2411" s="88" t="s">
        <v>13770</v>
      </c>
      <c r="I2411">
        <v>2</v>
      </c>
      <c r="J2411" t="s">
        <v>13818</v>
      </c>
      <c r="K2411" t="s">
        <v>13822</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13821</v>
      </c>
      <c r="G2412" s="88">
        <v>2</v>
      </c>
      <c r="H2412" s="88" t="s">
        <v>13770</v>
      </c>
      <c r="I2412">
        <v>2</v>
      </c>
      <c r="J2412" t="s">
        <v>13818</v>
      </c>
      <c r="K2412" t="s">
        <v>13823</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13817</v>
      </c>
      <c r="G2413" s="88">
        <v>1</v>
      </c>
      <c r="H2413" s="88" t="s">
        <v>8278</v>
      </c>
      <c r="I2413">
        <v>2</v>
      </c>
      <c r="J2413" t="s">
        <v>13818</v>
      </c>
      <c r="K2413" t="s">
        <v>13819</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13821</v>
      </c>
      <c r="G2414" s="88">
        <v>2</v>
      </c>
      <c r="H2414" s="88" t="s">
        <v>13770</v>
      </c>
      <c r="I2414">
        <v>2</v>
      </c>
      <c r="J2414" t="s">
        <v>13818</v>
      </c>
      <c r="K2414" t="s">
        <v>13822</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13817</v>
      </c>
      <c r="G2415" s="88">
        <v>1</v>
      </c>
      <c r="H2415" s="88" t="s">
        <v>8278</v>
      </c>
      <c r="I2415">
        <v>2</v>
      </c>
      <c r="J2415" t="s">
        <v>13818</v>
      </c>
      <c r="K2415" t="s">
        <v>13819</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13817</v>
      </c>
      <c r="G2416" s="88">
        <v>1</v>
      </c>
      <c r="H2416" s="88" t="s">
        <v>8278</v>
      </c>
      <c r="I2416">
        <v>2</v>
      </c>
      <c r="J2416" t="s">
        <v>13818</v>
      </c>
      <c r="K2416" t="s">
        <v>13820</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13821</v>
      </c>
      <c r="G2417" s="88">
        <v>2</v>
      </c>
      <c r="H2417" s="88" t="s">
        <v>13770</v>
      </c>
      <c r="I2417">
        <v>2</v>
      </c>
      <c r="J2417" t="s">
        <v>13818</v>
      </c>
      <c r="K2417" t="s">
        <v>13822</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13821</v>
      </c>
      <c r="G2418" s="88">
        <v>2</v>
      </c>
      <c r="H2418" s="88" t="s">
        <v>13770</v>
      </c>
      <c r="I2418">
        <v>2</v>
      </c>
      <c r="J2418" t="s">
        <v>13818</v>
      </c>
      <c r="K2418" t="s">
        <v>13823</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13817</v>
      </c>
      <c r="G2419" s="88">
        <v>1</v>
      </c>
      <c r="H2419" s="88" t="s">
        <v>8278</v>
      </c>
      <c r="I2419">
        <v>2</v>
      </c>
      <c r="J2419" t="s">
        <v>13818</v>
      </c>
      <c r="K2419" t="s">
        <v>13819</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13817</v>
      </c>
      <c r="G2420" s="88">
        <v>1</v>
      </c>
      <c r="H2420" s="88" t="s">
        <v>8278</v>
      </c>
      <c r="I2420">
        <v>2</v>
      </c>
      <c r="J2420" t="s">
        <v>13818</v>
      </c>
      <c r="K2420" t="s">
        <v>13820</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13821</v>
      </c>
      <c r="G2421" s="88">
        <v>2</v>
      </c>
      <c r="H2421" s="88" t="s">
        <v>13770</v>
      </c>
      <c r="I2421">
        <v>2</v>
      </c>
      <c r="J2421" t="s">
        <v>13818</v>
      </c>
      <c r="K2421" t="s">
        <v>13822</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13821</v>
      </c>
      <c r="G2422" s="88">
        <v>2</v>
      </c>
      <c r="H2422" s="88" t="s">
        <v>13770</v>
      </c>
      <c r="I2422">
        <v>2</v>
      </c>
      <c r="J2422" t="s">
        <v>13818</v>
      </c>
      <c r="K2422" t="s">
        <v>13823</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13817</v>
      </c>
      <c r="G2423" s="88">
        <v>1</v>
      </c>
      <c r="H2423" s="88" t="s">
        <v>8278</v>
      </c>
      <c r="I2423">
        <v>2</v>
      </c>
      <c r="J2423" t="s">
        <v>13818</v>
      </c>
      <c r="K2423" t="s">
        <v>13819</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13817</v>
      </c>
      <c r="G2424" s="88">
        <v>1</v>
      </c>
      <c r="H2424" s="88" t="s">
        <v>8278</v>
      </c>
      <c r="I2424">
        <v>2</v>
      </c>
      <c r="J2424" t="s">
        <v>13818</v>
      </c>
      <c r="K2424" t="s">
        <v>13820</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13821</v>
      </c>
      <c r="G2425" s="88">
        <v>2</v>
      </c>
      <c r="H2425" s="88" t="s">
        <v>13770</v>
      </c>
      <c r="I2425">
        <v>2</v>
      </c>
      <c r="J2425" t="s">
        <v>13818</v>
      </c>
      <c r="K2425" t="s">
        <v>13822</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13821</v>
      </c>
      <c r="G2426" s="88">
        <v>2</v>
      </c>
      <c r="H2426" s="88" t="s">
        <v>13770</v>
      </c>
      <c r="I2426">
        <v>2</v>
      </c>
      <c r="J2426" t="s">
        <v>13818</v>
      </c>
      <c r="K2426" t="s">
        <v>13823</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13817</v>
      </c>
      <c r="G2427" s="88">
        <v>1</v>
      </c>
      <c r="H2427" s="88" t="s">
        <v>8278</v>
      </c>
      <c r="I2427">
        <v>2</v>
      </c>
      <c r="J2427" t="s">
        <v>13818</v>
      </c>
      <c r="K2427" t="s">
        <v>13819</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13817</v>
      </c>
      <c r="G2428" s="88">
        <v>1</v>
      </c>
      <c r="H2428" s="88" t="s">
        <v>8278</v>
      </c>
      <c r="I2428">
        <v>2</v>
      </c>
      <c r="J2428" t="s">
        <v>13818</v>
      </c>
      <c r="K2428" t="s">
        <v>13820</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13821</v>
      </c>
      <c r="G2429" s="88">
        <v>2</v>
      </c>
      <c r="H2429" s="88" t="s">
        <v>13770</v>
      </c>
      <c r="I2429">
        <v>2</v>
      </c>
      <c r="J2429" t="s">
        <v>13818</v>
      </c>
      <c r="K2429" t="s">
        <v>13822</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13821</v>
      </c>
      <c r="G2430" s="88">
        <v>2</v>
      </c>
      <c r="H2430" s="88" t="s">
        <v>13770</v>
      </c>
      <c r="I2430">
        <v>2</v>
      </c>
      <c r="J2430" t="s">
        <v>13818</v>
      </c>
      <c r="K2430" t="s">
        <v>13823</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13817</v>
      </c>
      <c r="G2431" s="88">
        <v>1</v>
      </c>
      <c r="H2431" s="88" t="s">
        <v>8278</v>
      </c>
      <c r="I2431">
        <v>2</v>
      </c>
      <c r="J2431" t="s">
        <v>13818</v>
      </c>
      <c r="K2431" t="s">
        <v>13819</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13821</v>
      </c>
      <c r="G2432" s="88">
        <v>2</v>
      </c>
      <c r="H2432" s="88" t="s">
        <v>13770</v>
      </c>
      <c r="I2432">
        <v>2</v>
      </c>
      <c r="J2432" t="s">
        <v>13818</v>
      </c>
      <c r="K2432" t="s">
        <v>13822</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13817</v>
      </c>
      <c r="G2433" s="88">
        <v>1</v>
      </c>
      <c r="H2433" s="88" t="s">
        <v>8278</v>
      </c>
      <c r="I2433">
        <v>2</v>
      </c>
      <c r="J2433" t="s">
        <v>13818</v>
      </c>
      <c r="K2433" t="s">
        <v>13819</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13817</v>
      </c>
      <c r="G2434" s="88">
        <v>1</v>
      </c>
      <c r="H2434" s="88" t="s">
        <v>8278</v>
      </c>
      <c r="I2434">
        <v>2</v>
      </c>
      <c r="J2434" t="s">
        <v>13818</v>
      </c>
      <c r="K2434" t="s">
        <v>13820</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13821</v>
      </c>
      <c r="G2435" s="88">
        <v>2</v>
      </c>
      <c r="H2435" s="88" t="s">
        <v>13770</v>
      </c>
      <c r="I2435">
        <v>2</v>
      </c>
      <c r="J2435" t="s">
        <v>13818</v>
      </c>
      <c r="K2435" t="s">
        <v>13822</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13821</v>
      </c>
      <c r="G2436" s="88">
        <v>2</v>
      </c>
      <c r="H2436" s="88" t="s">
        <v>13770</v>
      </c>
      <c r="I2436">
        <v>2</v>
      </c>
      <c r="J2436" t="s">
        <v>13818</v>
      </c>
      <c r="K2436" t="s">
        <v>13823</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13817</v>
      </c>
      <c r="G2437" s="88">
        <v>1</v>
      </c>
      <c r="H2437" s="88" t="s">
        <v>8278</v>
      </c>
      <c r="I2437">
        <v>2</v>
      </c>
      <c r="J2437" t="s">
        <v>13818</v>
      </c>
      <c r="K2437" t="s">
        <v>13819</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13817</v>
      </c>
      <c r="G2438" s="88">
        <v>1</v>
      </c>
      <c r="H2438" s="88" t="s">
        <v>8278</v>
      </c>
      <c r="I2438">
        <v>2</v>
      </c>
      <c r="J2438" t="s">
        <v>13818</v>
      </c>
      <c r="K2438" t="s">
        <v>13820</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13821</v>
      </c>
      <c r="G2439" s="88">
        <v>2</v>
      </c>
      <c r="H2439" s="88" t="s">
        <v>13770</v>
      </c>
      <c r="I2439">
        <v>2</v>
      </c>
      <c r="J2439" t="s">
        <v>13818</v>
      </c>
      <c r="K2439" t="s">
        <v>13822</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13821</v>
      </c>
      <c r="G2440" s="88">
        <v>2</v>
      </c>
      <c r="H2440" s="88" t="s">
        <v>13770</v>
      </c>
      <c r="I2440">
        <v>2</v>
      </c>
      <c r="J2440" t="s">
        <v>13818</v>
      </c>
      <c r="K2440" t="s">
        <v>13823</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13817</v>
      </c>
      <c r="G2441" s="88">
        <v>1</v>
      </c>
      <c r="H2441" s="88" t="s">
        <v>8278</v>
      </c>
      <c r="I2441">
        <v>2</v>
      </c>
      <c r="J2441" t="s">
        <v>13818</v>
      </c>
      <c r="K2441" t="s">
        <v>13819</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13817</v>
      </c>
      <c r="G2442" s="88">
        <v>1</v>
      </c>
      <c r="H2442" s="88" t="s">
        <v>8278</v>
      </c>
      <c r="I2442">
        <v>2</v>
      </c>
      <c r="J2442" t="s">
        <v>13818</v>
      </c>
      <c r="K2442" t="s">
        <v>13820</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13821</v>
      </c>
      <c r="G2443" s="88">
        <v>2</v>
      </c>
      <c r="H2443" s="88" t="s">
        <v>13770</v>
      </c>
      <c r="I2443">
        <v>2</v>
      </c>
      <c r="J2443" t="s">
        <v>13818</v>
      </c>
      <c r="K2443" t="s">
        <v>13822</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13821</v>
      </c>
      <c r="G2444" s="88">
        <v>2</v>
      </c>
      <c r="H2444" s="88" t="s">
        <v>13770</v>
      </c>
      <c r="I2444">
        <v>2</v>
      </c>
      <c r="J2444" t="s">
        <v>13818</v>
      </c>
      <c r="K2444" t="s">
        <v>13823</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13817</v>
      </c>
      <c r="G2445" s="88">
        <v>1</v>
      </c>
      <c r="H2445" s="88" t="s">
        <v>8278</v>
      </c>
      <c r="I2445">
        <v>2</v>
      </c>
      <c r="J2445" t="s">
        <v>13818</v>
      </c>
      <c r="K2445" t="s">
        <v>13819</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13817</v>
      </c>
      <c r="G2446" s="88">
        <v>1</v>
      </c>
      <c r="H2446" s="88" t="s">
        <v>8278</v>
      </c>
      <c r="I2446">
        <v>2</v>
      </c>
      <c r="J2446" t="s">
        <v>13818</v>
      </c>
      <c r="K2446" t="s">
        <v>13820</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13821</v>
      </c>
      <c r="G2447" s="88">
        <v>2</v>
      </c>
      <c r="H2447" s="88" t="s">
        <v>13770</v>
      </c>
      <c r="I2447">
        <v>2</v>
      </c>
      <c r="J2447" t="s">
        <v>13818</v>
      </c>
      <c r="K2447" t="s">
        <v>13822</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13821</v>
      </c>
      <c r="G2448" s="88">
        <v>2</v>
      </c>
      <c r="H2448" s="88" t="s">
        <v>13770</v>
      </c>
      <c r="I2448">
        <v>2</v>
      </c>
      <c r="J2448" t="s">
        <v>13818</v>
      </c>
      <c r="K2448" t="s">
        <v>13823</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13817</v>
      </c>
      <c r="G2449" s="88">
        <v>1</v>
      </c>
      <c r="H2449" s="88" t="s">
        <v>8278</v>
      </c>
      <c r="I2449">
        <v>2</v>
      </c>
      <c r="J2449" t="s">
        <v>13818</v>
      </c>
      <c r="K2449" t="s">
        <v>13819</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13817</v>
      </c>
      <c r="G2450" s="88">
        <v>1</v>
      </c>
      <c r="H2450" s="88" t="s">
        <v>8278</v>
      </c>
      <c r="I2450">
        <v>2</v>
      </c>
      <c r="J2450" t="s">
        <v>13818</v>
      </c>
      <c r="K2450" t="s">
        <v>13820</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13821</v>
      </c>
      <c r="G2451" s="88">
        <v>2</v>
      </c>
      <c r="H2451" s="88" t="s">
        <v>13770</v>
      </c>
      <c r="I2451">
        <v>2</v>
      </c>
      <c r="J2451" t="s">
        <v>13818</v>
      </c>
      <c r="K2451" t="s">
        <v>13822</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13821</v>
      </c>
      <c r="G2452" s="88">
        <v>2</v>
      </c>
      <c r="H2452" s="88" t="s">
        <v>13770</v>
      </c>
      <c r="I2452">
        <v>2</v>
      </c>
      <c r="J2452" t="s">
        <v>13818</v>
      </c>
      <c r="K2452" t="s">
        <v>13823</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13817</v>
      </c>
      <c r="G2453" s="88">
        <v>1</v>
      </c>
      <c r="H2453" s="88" t="s">
        <v>8278</v>
      </c>
      <c r="I2453">
        <v>2</v>
      </c>
      <c r="J2453" t="s">
        <v>13818</v>
      </c>
      <c r="K2453" t="s">
        <v>13819</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13817</v>
      </c>
      <c r="G2454" s="88">
        <v>1</v>
      </c>
      <c r="H2454" s="88" t="s">
        <v>8278</v>
      </c>
      <c r="I2454">
        <v>2</v>
      </c>
      <c r="J2454" t="s">
        <v>13818</v>
      </c>
      <c r="K2454" t="s">
        <v>13820</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13821</v>
      </c>
      <c r="G2455" s="88">
        <v>2</v>
      </c>
      <c r="H2455" s="88" t="s">
        <v>13770</v>
      </c>
      <c r="I2455">
        <v>2</v>
      </c>
      <c r="J2455" t="s">
        <v>13818</v>
      </c>
      <c r="K2455" t="s">
        <v>13822</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13821</v>
      </c>
      <c r="G2456" s="88">
        <v>2</v>
      </c>
      <c r="H2456" s="88" t="s">
        <v>13770</v>
      </c>
      <c r="I2456">
        <v>2</v>
      </c>
      <c r="J2456" t="s">
        <v>13818</v>
      </c>
      <c r="K2456" t="s">
        <v>13823</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13817</v>
      </c>
      <c r="G2457" s="88">
        <v>1</v>
      </c>
      <c r="H2457" s="88" t="s">
        <v>8278</v>
      </c>
      <c r="I2457">
        <v>2</v>
      </c>
      <c r="J2457" t="s">
        <v>13818</v>
      </c>
      <c r="K2457" t="s">
        <v>13819</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13817</v>
      </c>
      <c r="G2458" s="88">
        <v>1</v>
      </c>
      <c r="H2458" s="88" t="s">
        <v>8278</v>
      </c>
      <c r="I2458">
        <v>2</v>
      </c>
      <c r="J2458" t="s">
        <v>13818</v>
      </c>
      <c r="K2458" t="s">
        <v>13820</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13821</v>
      </c>
      <c r="G2459" s="88">
        <v>2</v>
      </c>
      <c r="H2459" s="88" t="s">
        <v>13770</v>
      </c>
      <c r="I2459">
        <v>2</v>
      </c>
      <c r="J2459" t="s">
        <v>13818</v>
      </c>
      <c r="K2459" t="s">
        <v>13822</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13821</v>
      </c>
      <c r="G2460" s="88">
        <v>2</v>
      </c>
      <c r="H2460" s="88" t="s">
        <v>13770</v>
      </c>
      <c r="I2460">
        <v>2</v>
      </c>
      <c r="J2460" t="s">
        <v>13818</v>
      </c>
      <c r="K2460" t="s">
        <v>13823</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13817</v>
      </c>
      <c r="G2461" s="88">
        <v>1</v>
      </c>
      <c r="H2461" s="88" t="s">
        <v>8278</v>
      </c>
      <c r="I2461">
        <v>2</v>
      </c>
      <c r="J2461" t="s">
        <v>13818</v>
      </c>
      <c r="K2461" t="s">
        <v>13819</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13817</v>
      </c>
      <c r="G2462" s="88">
        <v>1</v>
      </c>
      <c r="H2462" s="88" t="s">
        <v>8278</v>
      </c>
      <c r="I2462">
        <v>2</v>
      </c>
      <c r="J2462" t="s">
        <v>13818</v>
      </c>
      <c r="K2462" t="s">
        <v>13820</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13821</v>
      </c>
      <c r="G2463" s="88">
        <v>2</v>
      </c>
      <c r="H2463" s="88" t="s">
        <v>13770</v>
      </c>
      <c r="I2463">
        <v>2</v>
      </c>
      <c r="J2463" t="s">
        <v>13818</v>
      </c>
      <c r="K2463" t="s">
        <v>13822</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13821</v>
      </c>
      <c r="G2464" s="88">
        <v>2</v>
      </c>
      <c r="H2464" s="88" t="s">
        <v>13770</v>
      </c>
      <c r="I2464">
        <v>2</v>
      </c>
      <c r="J2464" t="s">
        <v>13818</v>
      </c>
      <c r="K2464" t="s">
        <v>13823</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13817</v>
      </c>
      <c r="G2465" s="88">
        <v>1</v>
      </c>
      <c r="H2465" s="88" t="s">
        <v>8278</v>
      </c>
      <c r="I2465">
        <v>2</v>
      </c>
      <c r="J2465" t="s">
        <v>13818</v>
      </c>
      <c r="K2465" t="s">
        <v>13819</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13817</v>
      </c>
      <c r="G2466" s="88">
        <v>1</v>
      </c>
      <c r="H2466" s="88" t="s">
        <v>8278</v>
      </c>
      <c r="I2466">
        <v>2</v>
      </c>
      <c r="J2466" t="s">
        <v>13818</v>
      </c>
      <c r="K2466" t="s">
        <v>13820</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13821</v>
      </c>
      <c r="G2467" s="88">
        <v>2</v>
      </c>
      <c r="H2467" s="88" t="s">
        <v>13770</v>
      </c>
      <c r="I2467">
        <v>2</v>
      </c>
      <c r="J2467" t="s">
        <v>13818</v>
      </c>
      <c r="K2467" t="s">
        <v>13822</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13821</v>
      </c>
      <c r="G2468" s="88">
        <v>2</v>
      </c>
      <c r="H2468" s="88" t="s">
        <v>13770</v>
      </c>
      <c r="I2468">
        <v>2</v>
      </c>
      <c r="J2468" t="s">
        <v>13818</v>
      </c>
      <c r="K2468" t="s">
        <v>13823</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13817</v>
      </c>
      <c r="G2469" s="88">
        <v>1</v>
      </c>
      <c r="H2469" s="88" t="s">
        <v>8278</v>
      </c>
      <c r="I2469">
        <v>2</v>
      </c>
      <c r="J2469" t="s">
        <v>13818</v>
      </c>
      <c r="K2469" t="s">
        <v>13819</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13817</v>
      </c>
      <c r="G2470" s="88">
        <v>1</v>
      </c>
      <c r="H2470" s="88" t="s">
        <v>8278</v>
      </c>
      <c r="I2470">
        <v>2</v>
      </c>
      <c r="J2470" t="s">
        <v>13818</v>
      </c>
      <c r="K2470" t="s">
        <v>13820</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13821</v>
      </c>
      <c r="G2471" s="88">
        <v>2</v>
      </c>
      <c r="H2471" s="88" t="s">
        <v>13770</v>
      </c>
      <c r="I2471">
        <v>2</v>
      </c>
      <c r="J2471" t="s">
        <v>13818</v>
      </c>
      <c r="K2471" t="s">
        <v>13822</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13821</v>
      </c>
      <c r="G2472" s="88">
        <v>2</v>
      </c>
      <c r="H2472" s="88" t="s">
        <v>13770</v>
      </c>
      <c r="I2472">
        <v>2</v>
      </c>
      <c r="J2472" t="s">
        <v>13818</v>
      </c>
      <c r="K2472" t="s">
        <v>13823</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13817</v>
      </c>
      <c r="G2473" s="88">
        <v>1</v>
      </c>
      <c r="H2473" s="88" t="s">
        <v>8278</v>
      </c>
      <c r="I2473">
        <v>2</v>
      </c>
      <c r="J2473" t="s">
        <v>13818</v>
      </c>
      <c r="K2473" t="s">
        <v>13819</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13817</v>
      </c>
      <c r="G2474" s="88">
        <v>1</v>
      </c>
      <c r="H2474" s="88" t="s">
        <v>8278</v>
      </c>
      <c r="I2474">
        <v>2</v>
      </c>
      <c r="J2474" t="s">
        <v>13818</v>
      </c>
      <c r="K2474" t="s">
        <v>13820</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13821</v>
      </c>
      <c r="G2475" s="88">
        <v>2</v>
      </c>
      <c r="H2475" s="88" t="s">
        <v>13770</v>
      </c>
      <c r="I2475">
        <v>2</v>
      </c>
      <c r="J2475" t="s">
        <v>13818</v>
      </c>
      <c r="K2475" t="s">
        <v>13822</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13821</v>
      </c>
      <c r="G2476" s="88">
        <v>2</v>
      </c>
      <c r="H2476" s="88" t="s">
        <v>13770</v>
      </c>
      <c r="I2476">
        <v>2</v>
      </c>
      <c r="J2476" t="s">
        <v>13818</v>
      </c>
      <c r="K2476" t="s">
        <v>13823</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13817</v>
      </c>
      <c r="G2477" s="88">
        <v>1</v>
      </c>
      <c r="H2477" s="88" t="s">
        <v>8278</v>
      </c>
      <c r="I2477">
        <v>2</v>
      </c>
      <c r="J2477" t="s">
        <v>13818</v>
      </c>
      <c r="K2477" t="s">
        <v>13819</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13817</v>
      </c>
      <c r="G2478" s="88">
        <v>1</v>
      </c>
      <c r="H2478" s="88" t="s">
        <v>8278</v>
      </c>
      <c r="I2478">
        <v>2</v>
      </c>
      <c r="J2478" t="s">
        <v>13818</v>
      </c>
      <c r="K2478" t="s">
        <v>13820</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13821</v>
      </c>
      <c r="G2479" s="88">
        <v>2</v>
      </c>
      <c r="H2479" s="88" t="s">
        <v>13770</v>
      </c>
      <c r="I2479">
        <v>2</v>
      </c>
      <c r="J2479" t="s">
        <v>13818</v>
      </c>
      <c r="K2479" t="s">
        <v>13822</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13821</v>
      </c>
      <c r="G2480" s="88">
        <v>2</v>
      </c>
      <c r="H2480" s="88" t="s">
        <v>13770</v>
      </c>
      <c r="I2480">
        <v>2</v>
      </c>
      <c r="J2480" t="s">
        <v>13818</v>
      </c>
      <c r="K2480" t="s">
        <v>13823</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13817</v>
      </c>
      <c r="G2481" s="88">
        <v>1</v>
      </c>
      <c r="H2481" s="88" t="s">
        <v>8278</v>
      </c>
      <c r="I2481">
        <v>2</v>
      </c>
      <c r="J2481" t="s">
        <v>13818</v>
      </c>
      <c r="K2481" t="s">
        <v>13819</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13817</v>
      </c>
      <c r="G2482" s="88">
        <v>1</v>
      </c>
      <c r="H2482" s="88" t="s">
        <v>8278</v>
      </c>
      <c r="I2482">
        <v>2</v>
      </c>
      <c r="J2482" t="s">
        <v>13818</v>
      </c>
      <c r="K2482" t="s">
        <v>13820</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13821</v>
      </c>
      <c r="G2483" s="88">
        <v>2</v>
      </c>
      <c r="H2483" s="88" t="s">
        <v>13770</v>
      </c>
      <c r="I2483">
        <v>2</v>
      </c>
      <c r="J2483" t="s">
        <v>13818</v>
      </c>
      <c r="K2483" t="s">
        <v>13822</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13821</v>
      </c>
      <c r="G2484" s="88">
        <v>2</v>
      </c>
      <c r="H2484" s="88" t="s">
        <v>13770</v>
      </c>
      <c r="I2484">
        <v>2</v>
      </c>
      <c r="J2484" t="s">
        <v>13818</v>
      </c>
      <c r="K2484" t="s">
        <v>13823</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13817</v>
      </c>
      <c r="G2485" s="88">
        <v>1</v>
      </c>
      <c r="H2485" s="88" t="s">
        <v>8278</v>
      </c>
      <c r="I2485">
        <v>2</v>
      </c>
      <c r="J2485" t="s">
        <v>13818</v>
      </c>
      <c r="K2485" t="s">
        <v>13819</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13817</v>
      </c>
      <c r="G2486" s="88">
        <v>1</v>
      </c>
      <c r="H2486" s="88" t="s">
        <v>8278</v>
      </c>
      <c r="I2486">
        <v>2</v>
      </c>
      <c r="J2486" t="s">
        <v>13818</v>
      </c>
      <c r="K2486" t="s">
        <v>13820</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13821</v>
      </c>
      <c r="G2487" s="88">
        <v>2</v>
      </c>
      <c r="H2487" s="88" t="s">
        <v>13770</v>
      </c>
      <c r="I2487">
        <v>2</v>
      </c>
      <c r="J2487" t="s">
        <v>13818</v>
      </c>
      <c r="K2487" t="s">
        <v>13822</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13821</v>
      </c>
      <c r="G2488" s="88">
        <v>2</v>
      </c>
      <c r="H2488" s="88" t="s">
        <v>13770</v>
      </c>
      <c r="I2488">
        <v>2</v>
      </c>
      <c r="J2488" t="s">
        <v>13818</v>
      </c>
      <c r="K2488" t="s">
        <v>13823</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13817</v>
      </c>
      <c r="G2489" s="88">
        <v>1</v>
      </c>
      <c r="H2489" s="88" t="s">
        <v>8278</v>
      </c>
      <c r="I2489">
        <v>2</v>
      </c>
      <c r="J2489" t="s">
        <v>13818</v>
      </c>
      <c r="K2489" t="s">
        <v>13819</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13817</v>
      </c>
      <c r="G2490" s="88">
        <v>1</v>
      </c>
      <c r="H2490" s="88" t="s">
        <v>8278</v>
      </c>
      <c r="I2490">
        <v>2</v>
      </c>
      <c r="J2490" t="s">
        <v>13818</v>
      </c>
      <c r="K2490" t="s">
        <v>13820</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13821</v>
      </c>
      <c r="G2491" s="88">
        <v>2</v>
      </c>
      <c r="H2491" s="88" t="s">
        <v>13770</v>
      </c>
      <c r="I2491">
        <v>2</v>
      </c>
      <c r="J2491" t="s">
        <v>13818</v>
      </c>
      <c r="K2491" t="s">
        <v>13822</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13821</v>
      </c>
      <c r="G2492" s="88">
        <v>2</v>
      </c>
      <c r="H2492" s="88" t="s">
        <v>13770</v>
      </c>
      <c r="I2492">
        <v>2</v>
      </c>
      <c r="J2492" t="s">
        <v>13818</v>
      </c>
      <c r="K2492" t="s">
        <v>13823</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13817</v>
      </c>
      <c r="G2493" s="88">
        <v>1</v>
      </c>
      <c r="H2493" s="88" t="s">
        <v>8278</v>
      </c>
      <c r="I2493">
        <v>2</v>
      </c>
      <c r="J2493" t="s">
        <v>13818</v>
      </c>
      <c r="K2493" t="s">
        <v>13819</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13817</v>
      </c>
      <c r="G2494" s="88">
        <v>1</v>
      </c>
      <c r="H2494" s="88" t="s">
        <v>8278</v>
      </c>
      <c r="I2494">
        <v>2</v>
      </c>
      <c r="J2494" t="s">
        <v>13818</v>
      </c>
      <c r="K2494" t="s">
        <v>13820</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13821</v>
      </c>
      <c r="G2495" s="88">
        <v>2</v>
      </c>
      <c r="H2495" s="88" t="s">
        <v>13770</v>
      </c>
      <c r="I2495">
        <v>2</v>
      </c>
      <c r="J2495" t="s">
        <v>13818</v>
      </c>
      <c r="K2495" t="s">
        <v>13822</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13821</v>
      </c>
      <c r="G2496" s="88">
        <v>2</v>
      </c>
      <c r="H2496" s="88" t="s">
        <v>13770</v>
      </c>
      <c r="I2496">
        <v>2</v>
      </c>
      <c r="J2496" t="s">
        <v>13818</v>
      </c>
      <c r="K2496" t="s">
        <v>13823</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13817</v>
      </c>
      <c r="G2497" s="88">
        <v>1</v>
      </c>
      <c r="H2497" s="88" t="s">
        <v>8278</v>
      </c>
      <c r="I2497">
        <v>2</v>
      </c>
      <c r="J2497" t="s">
        <v>13818</v>
      </c>
      <c r="K2497" t="s">
        <v>13819</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13817</v>
      </c>
      <c r="G2498" s="88">
        <v>1</v>
      </c>
      <c r="H2498" s="88" t="s">
        <v>8278</v>
      </c>
      <c r="I2498">
        <v>2</v>
      </c>
      <c r="J2498" t="s">
        <v>13818</v>
      </c>
      <c r="K2498" t="s">
        <v>13820</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13821</v>
      </c>
      <c r="G2499" s="88">
        <v>2</v>
      </c>
      <c r="H2499" s="88" t="s">
        <v>13770</v>
      </c>
      <c r="I2499">
        <v>2</v>
      </c>
      <c r="J2499" t="s">
        <v>13818</v>
      </c>
      <c r="K2499" t="s">
        <v>13822</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13821</v>
      </c>
      <c r="G2500" s="88">
        <v>2</v>
      </c>
      <c r="H2500" s="88" t="s">
        <v>13770</v>
      </c>
      <c r="I2500">
        <v>2</v>
      </c>
      <c r="J2500" t="s">
        <v>13818</v>
      </c>
      <c r="K2500" t="s">
        <v>13823</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13817</v>
      </c>
      <c r="G2501" s="88">
        <v>1</v>
      </c>
      <c r="H2501" s="88" t="s">
        <v>8278</v>
      </c>
      <c r="I2501">
        <v>2</v>
      </c>
      <c r="J2501" t="s">
        <v>13818</v>
      </c>
      <c r="K2501" t="s">
        <v>13819</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13817</v>
      </c>
      <c r="G2502" s="88">
        <v>1</v>
      </c>
      <c r="H2502" s="88" t="s">
        <v>8278</v>
      </c>
      <c r="I2502">
        <v>2</v>
      </c>
      <c r="J2502" t="s">
        <v>13818</v>
      </c>
      <c r="K2502" t="s">
        <v>13820</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13821</v>
      </c>
      <c r="G2503" s="88">
        <v>2</v>
      </c>
      <c r="H2503" s="88" t="s">
        <v>13770</v>
      </c>
      <c r="I2503">
        <v>2</v>
      </c>
      <c r="J2503" t="s">
        <v>13818</v>
      </c>
      <c r="K2503" t="s">
        <v>13822</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13821</v>
      </c>
      <c r="G2504" s="88">
        <v>2</v>
      </c>
      <c r="H2504" s="88" t="s">
        <v>13770</v>
      </c>
      <c r="I2504">
        <v>2</v>
      </c>
      <c r="J2504" t="s">
        <v>13818</v>
      </c>
      <c r="K2504" t="s">
        <v>13823</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13817</v>
      </c>
      <c r="G2505" s="88">
        <v>1</v>
      </c>
      <c r="H2505" s="88" t="s">
        <v>8278</v>
      </c>
      <c r="I2505">
        <v>2</v>
      </c>
      <c r="J2505" t="s">
        <v>13818</v>
      </c>
      <c r="K2505" t="s">
        <v>13819</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13817</v>
      </c>
      <c r="G2506" s="88">
        <v>1</v>
      </c>
      <c r="H2506" s="88" t="s">
        <v>8278</v>
      </c>
      <c r="I2506">
        <v>2</v>
      </c>
      <c r="J2506" t="s">
        <v>13818</v>
      </c>
      <c r="K2506" t="s">
        <v>13820</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13821</v>
      </c>
      <c r="G2507" s="88">
        <v>2</v>
      </c>
      <c r="H2507" s="88" t="s">
        <v>13770</v>
      </c>
      <c r="I2507">
        <v>2</v>
      </c>
      <c r="J2507" t="s">
        <v>13818</v>
      </c>
      <c r="K2507" t="s">
        <v>13822</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13821</v>
      </c>
      <c r="G2508" s="88">
        <v>2</v>
      </c>
      <c r="H2508" s="88" t="s">
        <v>13770</v>
      </c>
      <c r="I2508">
        <v>2</v>
      </c>
      <c r="J2508" t="s">
        <v>13818</v>
      </c>
      <c r="K2508" t="s">
        <v>13823</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13817</v>
      </c>
      <c r="G2509" s="88">
        <v>1</v>
      </c>
      <c r="H2509" s="88" t="s">
        <v>8278</v>
      </c>
      <c r="I2509">
        <v>2</v>
      </c>
      <c r="J2509" t="s">
        <v>13818</v>
      </c>
      <c r="K2509" t="s">
        <v>13819</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13817</v>
      </c>
      <c r="G2510" s="88">
        <v>1</v>
      </c>
      <c r="H2510" s="88" t="s">
        <v>8278</v>
      </c>
      <c r="I2510">
        <v>2</v>
      </c>
      <c r="J2510" t="s">
        <v>13818</v>
      </c>
      <c r="K2510" t="s">
        <v>13820</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13821</v>
      </c>
      <c r="G2511" s="88">
        <v>2</v>
      </c>
      <c r="H2511" s="88" t="s">
        <v>13770</v>
      </c>
      <c r="I2511">
        <v>2</v>
      </c>
      <c r="J2511" t="s">
        <v>13818</v>
      </c>
      <c r="K2511" t="s">
        <v>13822</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13821</v>
      </c>
      <c r="G2512" s="88">
        <v>2</v>
      </c>
      <c r="H2512" s="88" t="s">
        <v>13770</v>
      </c>
      <c r="I2512">
        <v>2</v>
      </c>
      <c r="J2512" t="s">
        <v>13818</v>
      </c>
      <c r="K2512" t="s">
        <v>13823</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13817</v>
      </c>
      <c r="G2513" s="88">
        <v>1</v>
      </c>
      <c r="H2513" s="88" t="s">
        <v>8278</v>
      </c>
      <c r="I2513">
        <v>2</v>
      </c>
      <c r="J2513" t="s">
        <v>13818</v>
      </c>
      <c r="K2513" t="s">
        <v>13819</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13817</v>
      </c>
      <c r="G2514" s="88">
        <v>1</v>
      </c>
      <c r="H2514" s="88" t="s">
        <v>8278</v>
      </c>
      <c r="I2514">
        <v>2</v>
      </c>
      <c r="J2514" t="s">
        <v>13818</v>
      </c>
      <c r="K2514" t="s">
        <v>13820</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13821</v>
      </c>
      <c r="G2515" s="88">
        <v>2</v>
      </c>
      <c r="H2515" s="88" t="s">
        <v>13770</v>
      </c>
      <c r="I2515">
        <v>2</v>
      </c>
      <c r="J2515" t="s">
        <v>13818</v>
      </c>
      <c r="K2515" t="s">
        <v>13822</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13821</v>
      </c>
      <c r="G2516" s="88">
        <v>2</v>
      </c>
      <c r="H2516" s="88" t="s">
        <v>13770</v>
      </c>
      <c r="I2516">
        <v>2</v>
      </c>
      <c r="J2516" t="s">
        <v>13818</v>
      </c>
      <c r="K2516" t="s">
        <v>13823</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13817</v>
      </c>
      <c r="G2517" s="88">
        <v>1</v>
      </c>
      <c r="H2517" s="88" t="s">
        <v>8278</v>
      </c>
      <c r="I2517">
        <v>2</v>
      </c>
      <c r="J2517" t="s">
        <v>13818</v>
      </c>
      <c r="K2517" t="s">
        <v>13819</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13817</v>
      </c>
      <c r="G2518" s="88">
        <v>1</v>
      </c>
      <c r="H2518" s="88" t="s">
        <v>8278</v>
      </c>
      <c r="I2518">
        <v>2</v>
      </c>
      <c r="J2518" t="s">
        <v>13818</v>
      </c>
      <c r="K2518" t="s">
        <v>13820</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13817</v>
      </c>
      <c r="G2519" s="88">
        <v>1</v>
      </c>
      <c r="H2519" s="88" t="s">
        <v>8278</v>
      </c>
      <c r="I2519">
        <v>2</v>
      </c>
      <c r="J2519" t="s">
        <v>13818</v>
      </c>
      <c r="K2519" t="s">
        <v>13771</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13821</v>
      </c>
      <c r="G2520" s="88">
        <v>2</v>
      </c>
      <c r="H2520" s="88" t="s">
        <v>13770</v>
      </c>
      <c r="I2520">
        <v>2</v>
      </c>
      <c r="J2520" t="s">
        <v>13818</v>
      </c>
      <c r="K2520" t="s">
        <v>13822</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13821</v>
      </c>
      <c r="G2521" s="88">
        <v>2</v>
      </c>
      <c r="H2521" s="88" t="s">
        <v>13770</v>
      </c>
      <c r="I2521">
        <v>2</v>
      </c>
      <c r="J2521" t="s">
        <v>13818</v>
      </c>
      <c r="K2521" t="s">
        <v>13823</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13817</v>
      </c>
      <c r="G2522" s="88">
        <v>1</v>
      </c>
      <c r="H2522" s="88" t="s">
        <v>8278</v>
      </c>
      <c r="I2522">
        <v>2</v>
      </c>
      <c r="J2522" t="s">
        <v>13818</v>
      </c>
      <c r="K2522" t="s">
        <v>13819</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13817</v>
      </c>
      <c r="G2523" s="88">
        <v>1</v>
      </c>
      <c r="H2523" s="88" t="s">
        <v>8278</v>
      </c>
      <c r="I2523">
        <v>2</v>
      </c>
      <c r="J2523" t="s">
        <v>13818</v>
      </c>
      <c r="K2523" t="s">
        <v>13820</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13821</v>
      </c>
      <c r="G2524" s="88">
        <v>2</v>
      </c>
      <c r="H2524" s="88" t="s">
        <v>13770</v>
      </c>
      <c r="I2524">
        <v>2</v>
      </c>
      <c r="J2524" t="s">
        <v>13818</v>
      </c>
      <c r="K2524" t="s">
        <v>13822</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13821</v>
      </c>
      <c r="G2525" s="88">
        <v>2</v>
      </c>
      <c r="H2525" s="88" t="s">
        <v>13770</v>
      </c>
      <c r="I2525">
        <v>2</v>
      </c>
      <c r="J2525" t="s">
        <v>13818</v>
      </c>
      <c r="K2525" t="s">
        <v>13823</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13817</v>
      </c>
      <c r="G2526" s="88">
        <v>1</v>
      </c>
      <c r="H2526" s="88" t="s">
        <v>8278</v>
      </c>
      <c r="I2526">
        <v>2</v>
      </c>
      <c r="J2526" t="s">
        <v>13818</v>
      </c>
      <c r="K2526" t="s">
        <v>13819</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13817</v>
      </c>
      <c r="G2527" s="88">
        <v>1</v>
      </c>
      <c r="H2527" s="88" t="s">
        <v>8278</v>
      </c>
      <c r="I2527">
        <v>2</v>
      </c>
      <c r="J2527" t="s">
        <v>13818</v>
      </c>
      <c r="K2527" t="s">
        <v>13820</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13821</v>
      </c>
      <c r="G2528" s="88">
        <v>2</v>
      </c>
      <c r="H2528" s="88" t="s">
        <v>13770</v>
      </c>
      <c r="I2528">
        <v>2</v>
      </c>
      <c r="J2528" t="s">
        <v>13818</v>
      </c>
      <c r="K2528" t="s">
        <v>13822</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13821</v>
      </c>
      <c r="G2529" s="88">
        <v>2</v>
      </c>
      <c r="H2529" s="88" t="s">
        <v>13770</v>
      </c>
      <c r="I2529">
        <v>2</v>
      </c>
      <c r="J2529" t="s">
        <v>13818</v>
      </c>
      <c r="K2529" t="s">
        <v>13823</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13817</v>
      </c>
      <c r="G2530" s="88">
        <v>1</v>
      </c>
      <c r="H2530" s="88" t="s">
        <v>8278</v>
      </c>
      <c r="I2530">
        <v>2</v>
      </c>
      <c r="J2530" t="s">
        <v>13818</v>
      </c>
      <c r="K2530" t="s">
        <v>13819</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13817</v>
      </c>
      <c r="G2531" s="88">
        <v>1</v>
      </c>
      <c r="H2531" s="88" t="s">
        <v>8278</v>
      </c>
      <c r="I2531">
        <v>2</v>
      </c>
      <c r="J2531" t="s">
        <v>13818</v>
      </c>
      <c r="K2531" t="s">
        <v>13820</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13821</v>
      </c>
      <c r="G2532" s="88">
        <v>2</v>
      </c>
      <c r="H2532" s="88" t="s">
        <v>13770</v>
      </c>
      <c r="I2532">
        <v>2</v>
      </c>
      <c r="J2532" t="s">
        <v>13818</v>
      </c>
      <c r="K2532" t="s">
        <v>13822</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13821</v>
      </c>
      <c r="G2533" s="88">
        <v>2</v>
      </c>
      <c r="H2533" s="88" t="s">
        <v>13770</v>
      </c>
      <c r="I2533">
        <v>2</v>
      </c>
      <c r="J2533" t="s">
        <v>13818</v>
      </c>
      <c r="K2533" t="s">
        <v>13823</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13817</v>
      </c>
      <c r="G2534" s="88">
        <v>1</v>
      </c>
      <c r="H2534" s="88" t="s">
        <v>8278</v>
      </c>
      <c r="I2534">
        <v>2</v>
      </c>
      <c r="J2534" t="s">
        <v>13818</v>
      </c>
      <c r="K2534" t="s">
        <v>13819</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13817</v>
      </c>
      <c r="G2535" s="88">
        <v>1</v>
      </c>
      <c r="H2535" s="88" t="s">
        <v>8278</v>
      </c>
      <c r="I2535">
        <v>2</v>
      </c>
      <c r="J2535" t="s">
        <v>13818</v>
      </c>
      <c r="K2535" t="s">
        <v>13820</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13821</v>
      </c>
      <c r="G2536" s="88">
        <v>2</v>
      </c>
      <c r="H2536" s="88" t="s">
        <v>13770</v>
      </c>
      <c r="I2536">
        <v>2</v>
      </c>
      <c r="J2536" t="s">
        <v>13818</v>
      </c>
      <c r="K2536" t="s">
        <v>13822</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13821</v>
      </c>
      <c r="G2537" s="88">
        <v>2</v>
      </c>
      <c r="H2537" s="88" t="s">
        <v>13770</v>
      </c>
      <c r="I2537">
        <v>2</v>
      </c>
      <c r="J2537" t="s">
        <v>13818</v>
      </c>
      <c r="K2537" t="s">
        <v>13823</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13817</v>
      </c>
      <c r="G2538" s="88">
        <v>1</v>
      </c>
      <c r="H2538" s="88" t="s">
        <v>8278</v>
      </c>
      <c r="I2538">
        <v>2</v>
      </c>
      <c r="J2538" t="s">
        <v>13818</v>
      </c>
      <c r="K2538" t="s">
        <v>13819</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13817</v>
      </c>
      <c r="G2539" s="88">
        <v>1</v>
      </c>
      <c r="H2539" s="88" t="s">
        <v>8278</v>
      </c>
      <c r="I2539">
        <v>2</v>
      </c>
      <c r="J2539" t="s">
        <v>13818</v>
      </c>
      <c r="K2539" t="s">
        <v>13820</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13821</v>
      </c>
      <c r="G2540" s="88">
        <v>2</v>
      </c>
      <c r="H2540" s="88" t="s">
        <v>13770</v>
      </c>
      <c r="I2540">
        <v>2</v>
      </c>
      <c r="J2540" t="s">
        <v>13818</v>
      </c>
      <c r="K2540" t="s">
        <v>13822</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13821</v>
      </c>
      <c r="G2541" s="88">
        <v>2</v>
      </c>
      <c r="H2541" s="88" t="s">
        <v>13770</v>
      </c>
      <c r="I2541">
        <v>2</v>
      </c>
      <c r="J2541" t="s">
        <v>13818</v>
      </c>
      <c r="K2541" t="s">
        <v>13823</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13817</v>
      </c>
      <c r="G2542" s="88">
        <v>1</v>
      </c>
      <c r="H2542" s="88" t="s">
        <v>8278</v>
      </c>
      <c r="I2542">
        <v>2</v>
      </c>
      <c r="J2542" t="s">
        <v>13818</v>
      </c>
      <c r="K2542" t="s">
        <v>13819</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13817</v>
      </c>
      <c r="G2543" s="88">
        <v>1</v>
      </c>
      <c r="H2543" s="88" t="s">
        <v>8278</v>
      </c>
      <c r="I2543">
        <v>2</v>
      </c>
      <c r="J2543" t="s">
        <v>13818</v>
      </c>
      <c r="K2543" t="s">
        <v>13820</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13821</v>
      </c>
      <c r="G2544" s="88">
        <v>2</v>
      </c>
      <c r="H2544" s="88" t="s">
        <v>13770</v>
      </c>
      <c r="I2544">
        <v>2</v>
      </c>
      <c r="J2544" t="s">
        <v>13818</v>
      </c>
      <c r="K2544" t="s">
        <v>13822</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13821</v>
      </c>
      <c r="G2545" s="88">
        <v>2</v>
      </c>
      <c r="H2545" s="88" t="s">
        <v>13770</v>
      </c>
      <c r="I2545">
        <v>2</v>
      </c>
      <c r="J2545" t="s">
        <v>13818</v>
      </c>
      <c r="K2545" t="s">
        <v>13823</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13817</v>
      </c>
      <c r="G2546" s="88">
        <v>1</v>
      </c>
      <c r="H2546" s="88" t="s">
        <v>8278</v>
      </c>
      <c r="I2546">
        <v>2</v>
      </c>
      <c r="J2546" t="s">
        <v>13818</v>
      </c>
      <c r="K2546" t="s">
        <v>13819</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13821</v>
      </c>
      <c r="G2547" s="88">
        <v>2</v>
      </c>
      <c r="H2547" s="88" t="s">
        <v>13770</v>
      </c>
      <c r="I2547">
        <v>2</v>
      </c>
      <c r="J2547" t="s">
        <v>13818</v>
      </c>
      <c r="K2547" t="s">
        <v>13822</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13817</v>
      </c>
      <c r="G2548" s="88">
        <v>1</v>
      </c>
      <c r="H2548" s="88" t="s">
        <v>8278</v>
      </c>
      <c r="I2548">
        <v>2</v>
      </c>
      <c r="J2548" t="s">
        <v>13818</v>
      </c>
      <c r="K2548" t="s">
        <v>13819</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13817</v>
      </c>
      <c r="G2549" s="88">
        <v>1</v>
      </c>
      <c r="H2549" s="88" t="s">
        <v>8278</v>
      </c>
      <c r="I2549">
        <v>2</v>
      </c>
      <c r="J2549" t="s">
        <v>13818</v>
      </c>
      <c r="K2549" t="s">
        <v>13820</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13821</v>
      </c>
      <c r="G2550" s="88">
        <v>2</v>
      </c>
      <c r="H2550" s="88" t="s">
        <v>13770</v>
      </c>
      <c r="I2550">
        <v>2</v>
      </c>
      <c r="J2550" t="s">
        <v>13818</v>
      </c>
      <c r="K2550" t="s">
        <v>13822</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13821</v>
      </c>
      <c r="G2551" s="88">
        <v>2</v>
      </c>
      <c r="H2551" s="88" t="s">
        <v>13770</v>
      </c>
      <c r="I2551">
        <v>2</v>
      </c>
      <c r="J2551" t="s">
        <v>13818</v>
      </c>
      <c r="K2551" t="s">
        <v>13823</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13817</v>
      </c>
      <c r="G2552" s="88">
        <v>1</v>
      </c>
      <c r="H2552" s="88" t="s">
        <v>8278</v>
      </c>
      <c r="I2552">
        <v>2</v>
      </c>
      <c r="J2552" t="s">
        <v>13818</v>
      </c>
      <c r="K2552" t="s">
        <v>13819</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13817</v>
      </c>
      <c r="G2553" s="88">
        <v>1</v>
      </c>
      <c r="H2553" s="88" t="s">
        <v>8278</v>
      </c>
      <c r="I2553">
        <v>2</v>
      </c>
      <c r="J2553" t="s">
        <v>13818</v>
      </c>
      <c r="K2553" t="s">
        <v>13820</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13821</v>
      </c>
      <c r="G2554" s="88">
        <v>2</v>
      </c>
      <c r="H2554" s="88" t="s">
        <v>13770</v>
      </c>
      <c r="I2554">
        <v>2</v>
      </c>
      <c r="J2554" t="s">
        <v>13818</v>
      </c>
      <c r="K2554" t="s">
        <v>13822</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13821</v>
      </c>
      <c r="G2555" s="88">
        <v>2</v>
      </c>
      <c r="H2555" s="88" t="s">
        <v>13770</v>
      </c>
      <c r="I2555">
        <v>2</v>
      </c>
      <c r="J2555" t="s">
        <v>13818</v>
      </c>
      <c r="K2555" t="s">
        <v>13823</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13817</v>
      </c>
      <c r="G2556" s="88">
        <v>1</v>
      </c>
      <c r="H2556" s="88" t="s">
        <v>8278</v>
      </c>
      <c r="I2556">
        <v>2</v>
      </c>
      <c r="J2556" t="s">
        <v>13818</v>
      </c>
      <c r="K2556" t="s">
        <v>13819</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13817</v>
      </c>
      <c r="G2557" s="88">
        <v>1</v>
      </c>
      <c r="H2557" s="88" t="s">
        <v>8278</v>
      </c>
      <c r="I2557">
        <v>2</v>
      </c>
      <c r="J2557" t="s">
        <v>13818</v>
      </c>
      <c r="K2557" t="s">
        <v>13820</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13821</v>
      </c>
      <c r="G2558" s="88">
        <v>2</v>
      </c>
      <c r="H2558" s="88" t="s">
        <v>13770</v>
      </c>
      <c r="I2558">
        <v>2</v>
      </c>
      <c r="J2558" t="s">
        <v>13818</v>
      </c>
      <c r="K2558" t="s">
        <v>13822</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13821</v>
      </c>
      <c r="G2559" s="88">
        <v>2</v>
      </c>
      <c r="H2559" s="88" t="s">
        <v>13770</v>
      </c>
      <c r="I2559">
        <v>2</v>
      </c>
      <c r="J2559" t="s">
        <v>13818</v>
      </c>
      <c r="K2559" t="s">
        <v>13823</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13817</v>
      </c>
      <c r="G2560" s="88">
        <v>1</v>
      </c>
      <c r="H2560" s="88" t="s">
        <v>8278</v>
      </c>
      <c r="I2560">
        <v>2</v>
      </c>
      <c r="J2560" t="s">
        <v>13818</v>
      </c>
      <c r="K2560" t="s">
        <v>13819</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13821</v>
      </c>
      <c r="G2561" s="88">
        <v>2</v>
      </c>
      <c r="H2561" s="88" t="s">
        <v>13770</v>
      </c>
      <c r="I2561">
        <v>2</v>
      </c>
      <c r="J2561" t="s">
        <v>13818</v>
      </c>
      <c r="K2561" t="s">
        <v>13822</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13817</v>
      </c>
      <c r="G2562" s="88">
        <v>1</v>
      </c>
      <c r="H2562" s="88" t="s">
        <v>8278</v>
      </c>
      <c r="I2562">
        <v>2</v>
      </c>
      <c r="J2562" t="s">
        <v>13818</v>
      </c>
      <c r="K2562" t="s">
        <v>13819</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13817</v>
      </c>
      <c r="G2563" s="88">
        <v>1</v>
      </c>
      <c r="H2563" s="88" t="s">
        <v>8278</v>
      </c>
      <c r="I2563">
        <v>2</v>
      </c>
      <c r="J2563" t="s">
        <v>13818</v>
      </c>
      <c r="K2563" t="s">
        <v>13820</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13821</v>
      </c>
      <c r="G2564" s="88">
        <v>2</v>
      </c>
      <c r="H2564" s="88" t="s">
        <v>13770</v>
      </c>
      <c r="I2564">
        <v>2</v>
      </c>
      <c r="J2564" t="s">
        <v>13818</v>
      </c>
      <c r="K2564" t="s">
        <v>13822</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13821</v>
      </c>
      <c r="G2565" s="88">
        <v>2</v>
      </c>
      <c r="H2565" s="88" t="s">
        <v>13770</v>
      </c>
      <c r="I2565">
        <v>2</v>
      </c>
      <c r="J2565" t="s">
        <v>13818</v>
      </c>
      <c r="K2565" t="s">
        <v>13823</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13817</v>
      </c>
      <c r="G2566" s="88">
        <v>1</v>
      </c>
      <c r="H2566" s="88" t="s">
        <v>8278</v>
      </c>
      <c r="I2566">
        <v>2</v>
      </c>
      <c r="J2566" t="s">
        <v>13818</v>
      </c>
      <c r="K2566" t="s">
        <v>13819</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13821</v>
      </c>
      <c r="G2567" s="88">
        <v>2</v>
      </c>
      <c r="H2567" s="88" t="s">
        <v>13770</v>
      </c>
      <c r="I2567">
        <v>2</v>
      </c>
      <c r="J2567" t="s">
        <v>13818</v>
      </c>
      <c r="K2567" t="s">
        <v>13822</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13817</v>
      </c>
      <c r="G2568" s="88">
        <v>1</v>
      </c>
      <c r="H2568" s="88" t="s">
        <v>8278</v>
      </c>
      <c r="I2568">
        <v>2</v>
      </c>
      <c r="J2568" t="s">
        <v>13818</v>
      </c>
      <c r="K2568" t="s">
        <v>13819</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13817</v>
      </c>
      <c r="G2569" s="88">
        <v>1</v>
      </c>
      <c r="H2569" s="88" t="s">
        <v>8278</v>
      </c>
      <c r="I2569">
        <v>2</v>
      </c>
      <c r="J2569" t="s">
        <v>13818</v>
      </c>
      <c r="K2569" t="s">
        <v>13820</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13821</v>
      </c>
      <c r="G2570" s="88">
        <v>2</v>
      </c>
      <c r="H2570" s="88" t="s">
        <v>13770</v>
      </c>
      <c r="I2570">
        <v>2</v>
      </c>
      <c r="J2570" t="s">
        <v>13818</v>
      </c>
      <c r="K2570" t="s">
        <v>13822</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13821</v>
      </c>
      <c r="G2571" s="88">
        <v>2</v>
      </c>
      <c r="H2571" s="88" t="s">
        <v>13770</v>
      </c>
      <c r="I2571">
        <v>2</v>
      </c>
      <c r="J2571" t="s">
        <v>13818</v>
      </c>
      <c r="K2571" t="s">
        <v>13823</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13817</v>
      </c>
      <c r="G2572" s="88">
        <v>1</v>
      </c>
      <c r="H2572" s="88" t="s">
        <v>8278</v>
      </c>
      <c r="I2572">
        <v>2</v>
      </c>
      <c r="J2572" t="s">
        <v>13818</v>
      </c>
      <c r="K2572" t="s">
        <v>13819</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13817</v>
      </c>
      <c r="G2573" s="88">
        <v>1</v>
      </c>
      <c r="H2573" s="88" t="s">
        <v>8278</v>
      </c>
      <c r="I2573">
        <v>2</v>
      </c>
      <c r="J2573" t="s">
        <v>13818</v>
      </c>
      <c r="K2573" t="s">
        <v>13820</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13821</v>
      </c>
      <c r="G2574" s="88">
        <v>2</v>
      </c>
      <c r="H2574" s="88" t="s">
        <v>13770</v>
      </c>
      <c r="I2574">
        <v>2</v>
      </c>
      <c r="J2574" t="s">
        <v>13818</v>
      </c>
      <c r="K2574" t="s">
        <v>13822</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13821</v>
      </c>
      <c r="G2575" s="88">
        <v>2</v>
      </c>
      <c r="H2575" s="88" t="s">
        <v>13770</v>
      </c>
      <c r="I2575">
        <v>2</v>
      </c>
      <c r="J2575" t="s">
        <v>13818</v>
      </c>
      <c r="K2575" t="s">
        <v>13823</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13817</v>
      </c>
      <c r="G2576" s="88">
        <v>1</v>
      </c>
      <c r="H2576" s="88" t="s">
        <v>8278</v>
      </c>
      <c r="I2576">
        <v>2</v>
      </c>
      <c r="J2576" t="s">
        <v>13818</v>
      </c>
      <c r="K2576" t="s">
        <v>13819</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13817</v>
      </c>
      <c r="G2577" s="88">
        <v>1</v>
      </c>
      <c r="H2577" s="88" t="s">
        <v>8278</v>
      </c>
      <c r="I2577">
        <v>2</v>
      </c>
      <c r="J2577" t="s">
        <v>13818</v>
      </c>
      <c r="K2577" t="s">
        <v>13820</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13821</v>
      </c>
      <c r="G2578" s="88">
        <v>2</v>
      </c>
      <c r="H2578" s="88" t="s">
        <v>13770</v>
      </c>
      <c r="I2578">
        <v>2</v>
      </c>
      <c r="J2578" t="s">
        <v>13818</v>
      </c>
      <c r="K2578" t="s">
        <v>13822</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13821</v>
      </c>
      <c r="G2579" s="88">
        <v>2</v>
      </c>
      <c r="H2579" s="88" t="s">
        <v>13770</v>
      </c>
      <c r="I2579">
        <v>2</v>
      </c>
      <c r="J2579" t="s">
        <v>13818</v>
      </c>
      <c r="K2579" t="s">
        <v>13823</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13817</v>
      </c>
      <c r="G2580" s="88">
        <v>1</v>
      </c>
      <c r="H2580" s="88" t="s">
        <v>8278</v>
      </c>
      <c r="I2580">
        <v>2</v>
      </c>
      <c r="J2580" t="s">
        <v>13818</v>
      </c>
      <c r="K2580" t="s">
        <v>13819</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13817</v>
      </c>
      <c r="G2581" s="88">
        <v>1</v>
      </c>
      <c r="H2581" s="88" t="s">
        <v>8278</v>
      </c>
      <c r="I2581">
        <v>2</v>
      </c>
      <c r="J2581" t="s">
        <v>13818</v>
      </c>
      <c r="K2581" t="s">
        <v>13820</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13821</v>
      </c>
      <c r="G2582" s="88">
        <v>2</v>
      </c>
      <c r="H2582" s="88" t="s">
        <v>13770</v>
      </c>
      <c r="I2582">
        <v>2</v>
      </c>
      <c r="J2582" t="s">
        <v>13818</v>
      </c>
      <c r="K2582" t="s">
        <v>13822</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13821</v>
      </c>
      <c r="G2583" s="88">
        <v>2</v>
      </c>
      <c r="H2583" s="88" t="s">
        <v>13770</v>
      </c>
      <c r="I2583">
        <v>2</v>
      </c>
      <c r="J2583" t="s">
        <v>13818</v>
      </c>
      <c r="K2583" t="s">
        <v>13823</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13817</v>
      </c>
      <c r="G2584" s="88">
        <v>1</v>
      </c>
      <c r="H2584" s="88" t="s">
        <v>8278</v>
      </c>
      <c r="I2584">
        <v>2</v>
      </c>
      <c r="J2584" t="s">
        <v>13818</v>
      </c>
      <c r="K2584" t="s">
        <v>13819</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13817</v>
      </c>
      <c r="G2585" s="88">
        <v>1</v>
      </c>
      <c r="H2585" s="88" t="s">
        <v>8278</v>
      </c>
      <c r="I2585">
        <v>2</v>
      </c>
      <c r="J2585" t="s">
        <v>13818</v>
      </c>
      <c r="K2585" t="s">
        <v>13820</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13821</v>
      </c>
      <c r="G2586" s="88">
        <v>2</v>
      </c>
      <c r="H2586" s="88" t="s">
        <v>13770</v>
      </c>
      <c r="I2586">
        <v>2</v>
      </c>
      <c r="J2586" t="s">
        <v>13818</v>
      </c>
      <c r="K2586" t="s">
        <v>13822</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13821</v>
      </c>
      <c r="G2587" s="88">
        <v>2</v>
      </c>
      <c r="H2587" s="88" t="s">
        <v>13770</v>
      </c>
      <c r="I2587">
        <v>2</v>
      </c>
      <c r="J2587" t="s">
        <v>13818</v>
      </c>
      <c r="K2587" t="s">
        <v>13823</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13817</v>
      </c>
      <c r="G2588" s="88">
        <v>1</v>
      </c>
      <c r="H2588" s="88" t="s">
        <v>8278</v>
      </c>
      <c r="I2588">
        <v>2</v>
      </c>
      <c r="J2588" t="s">
        <v>13818</v>
      </c>
      <c r="K2588" t="s">
        <v>13819</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13817</v>
      </c>
      <c r="G2589" s="88">
        <v>1</v>
      </c>
      <c r="H2589" s="88" t="s">
        <v>8278</v>
      </c>
      <c r="I2589">
        <v>2</v>
      </c>
      <c r="J2589" t="s">
        <v>13818</v>
      </c>
      <c r="K2589" t="s">
        <v>13820</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13821</v>
      </c>
      <c r="G2590" s="88">
        <v>2</v>
      </c>
      <c r="H2590" s="88" t="s">
        <v>13770</v>
      </c>
      <c r="I2590">
        <v>2</v>
      </c>
      <c r="J2590" t="s">
        <v>13818</v>
      </c>
      <c r="K2590" t="s">
        <v>13822</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13821</v>
      </c>
      <c r="G2591" s="88">
        <v>2</v>
      </c>
      <c r="H2591" s="88" t="s">
        <v>13770</v>
      </c>
      <c r="I2591">
        <v>2</v>
      </c>
      <c r="J2591" t="s">
        <v>13818</v>
      </c>
      <c r="K2591" t="s">
        <v>13823</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13817</v>
      </c>
      <c r="G2592" s="88">
        <v>1</v>
      </c>
      <c r="H2592" s="88" t="s">
        <v>8278</v>
      </c>
      <c r="I2592">
        <v>2</v>
      </c>
      <c r="J2592" t="s">
        <v>13818</v>
      </c>
      <c r="K2592" t="s">
        <v>13819</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13817</v>
      </c>
      <c r="G2593" s="88">
        <v>1</v>
      </c>
      <c r="H2593" s="88" t="s">
        <v>8278</v>
      </c>
      <c r="I2593">
        <v>2</v>
      </c>
      <c r="J2593" t="s">
        <v>13818</v>
      </c>
      <c r="K2593" t="s">
        <v>13820</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13821</v>
      </c>
      <c r="G2594" s="88">
        <v>2</v>
      </c>
      <c r="H2594" s="88" t="s">
        <v>13770</v>
      </c>
      <c r="I2594">
        <v>2</v>
      </c>
      <c r="J2594" t="s">
        <v>13818</v>
      </c>
      <c r="K2594" t="s">
        <v>13822</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13821</v>
      </c>
      <c r="G2595" s="88">
        <v>2</v>
      </c>
      <c r="H2595" s="88" t="s">
        <v>13770</v>
      </c>
      <c r="I2595">
        <v>2</v>
      </c>
      <c r="J2595" t="s">
        <v>13818</v>
      </c>
      <c r="K2595" t="s">
        <v>13823</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13817</v>
      </c>
      <c r="G2596" s="88">
        <v>1</v>
      </c>
      <c r="H2596" s="88" t="s">
        <v>8278</v>
      </c>
      <c r="I2596">
        <v>2</v>
      </c>
      <c r="J2596" t="s">
        <v>13818</v>
      </c>
      <c r="K2596" t="s">
        <v>13819</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13817</v>
      </c>
      <c r="G2597" s="88">
        <v>1</v>
      </c>
      <c r="H2597" s="88" t="s">
        <v>8278</v>
      </c>
      <c r="I2597">
        <v>2</v>
      </c>
      <c r="J2597" t="s">
        <v>13818</v>
      </c>
      <c r="K2597" t="s">
        <v>13820</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13821</v>
      </c>
      <c r="G2598" s="88">
        <v>2</v>
      </c>
      <c r="H2598" s="88" t="s">
        <v>13770</v>
      </c>
      <c r="I2598">
        <v>2</v>
      </c>
      <c r="J2598" t="s">
        <v>13818</v>
      </c>
      <c r="K2598" t="s">
        <v>13822</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13821</v>
      </c>
      <c r="G2599" s="88">
        <v>2</v>
      </c>
      <c r="H2599" s="88" t="s">
        <v>13770</v>
      </c>
      <c r="I2599">
        <v>2</v>
      </c>
      <c r="J2599" t="s">
        <v>13818</v>
      </c>
      <c r="K2599" t="s">
        <v>13823</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13817</v>
      </c>
      <c r="G2600" s="88">
        <v>1</v>
      </c>
      <c r="H2600" s="88" t="s">
        <v>8278</v>
      </c>
      <c r="I2600">
        <v>2</v>
      </c>
      <c r="J2600" t="s">
        <v>13818</v>
      </c>
      <c r="K2600" t="s">
        <v>13819</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13817</v>
      </c>
      <c r="G2601" s="88">
        <v>1</v>
      </c>
      <c r="H2601" s="88" t="s">
        <v>8278</v>
      </c>
      <c r="I2601">
        <v>2</v>
      </c>
      <c r="J2601" t="s">
        <v>13818</v>
      </c>
      <c r="K2601" t="s">
        <v>13820</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13821</v>
      </c>
      <c r="G2602" s="88">
        <v>2</v>
      </c>
      <c r="H2602" s="88" t="s">
        <v>13770</v>
      </c>
      <c r="I2602">
        <v>2</v>
      </c>
      <c r="J2602" t="s">
        <v>13818</v>
      </c>
      <c r="K2602" t="s">
        <v>13822</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13821</v>
      </c>
      <c r="G2603" s="88">
        <v>2</v>
      </c>
      <c r="H2603" s="88" t="s">
        <v>13770</v>
      </c>
      <c r="I2603">
        <v>2</v>
      </c>
      <c r="J2603" t="s">
        <v>13818</v>
      </c>
      <c r="K2603" t="s">
        <v>13823</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13817</v>
      </c>
      <c r="G2604" s="88">
        <v>1</v>
      </c>
      <c r="H2604" s="88" t="s">
        <v>8278</v>
      </c>
      <c r="I2604">
        <v>2</v>
      </c>
      <c r="J2604" t="s">
        <v>13818</v>
      </c>
      <c r="K2604" t="s">
        <v>13819</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13817</v>
      </c>
      <c r="G2605" s="88">
        <v>1</v>
      </c>
      <c r="H2605" s="88" t="s">
        <v>8278</v>
      </c>
      <c r="I2605">
        <v>2</v>
      </c>
      <c r="J2605" t="s">
        <v>13818</v>
      </c>
      <c r="K2605" t="s">
        <v>13820</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13821</v>
      </c>
      <c r="G2606" s="88">
        <v>2</v>
      </c>
      <c r="H2606" s="88" t="s">
        <v>13770</v>
      </c>
      <c r="I2606">
        <v>2</v>
      </c>
      <c r="J2606" t="s">
        <v>13818</v>
      </c>
      <c r="K2606" t="s">
        <v>13822</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13821</v>
      </c>
      <c r="G2607" s="88">
        <v>2</v>
      </c>
      <c r="H2607" s="88" t="s">
        <v>13770</v>
      </c>
      <c r="I2607">
        <v>2</v>
      </c>
      <c r="J2607" t="s">
        <v>13818</v>
      </c>
      <c r="K2607" t="s">
        <v>13823</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13817</v>
      </c>
      <c r="G2608" s="88">
        <v>1</v>
      </c>
      <c r="H2608" s="88" t="s">
        <v>8278</v>
      </c>
      <c r="I2608">
        <v>2</v>
      </c>
      <c r="J2608" t="s">
        <v>13818</v>
      </c>
      <c r="K2608" t="s">
        <v>13819</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13817</v>
      </c>
      <c r="G2609" s="88">
        <v>1</v>
      </c>
      <c r="H2609" s="88" t="s">
        <v>8278</v>
      </c>
      <c r="I2609">
        <v>2</v>
      </c>
      <c r="J2609" t="s">
        <v>13818</v>
      </c>
      <c r="K2609" t="s">
        <v>13820</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13821</v>
      </c>
      <c r="G2610" s="88">
        <v>2</v>
      </c>
      <c r="H2610" s="88" t="s">
        <v>13770</v>
      </c>
      <c r="I2610">
        <v>2</v>
      </c>
      <c r="J2610" t="s">
        <v>13818</v>
      </c>
      <c r="K2610" t="s">
        <v>13822</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13821</v>
      </c>
      <c r="G2611" s="88">
        <v>2</v>
      </c>
      <c r="H2611" s="88" t="s">
        <v>13770</v>
      </c>
      <c r="I2611">
        <v>2</v>
      </c>
      <c r="J2611" t="s">
        <v>13818</v>
      </c>
      <c r="K2611" t="s">
        <v>13823</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13817</v>
      </c>
      <c r="G2612" s="88">
        <v>1</v>
      </c>
      <c r="H2612" s="88" t="s">
        <v>8278</v>
      </c>
      <c r="I2612">
        <v>2</v>
      </c>
      <c r="J2612" t="s">
        <v>13818</v>
      </c>
      <c r="K2612" t="s">
        <v>13819</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13817</v>
      </c>
      <c r="G2613" s="88">
        <v>1</v>
      </c>
      <c r="H2613" s="88" t="s">
        <v>8278</v>
      </c>
      <c r="I2613">
        <v>2</v>
      </c>
      <c r="J2613" t="s">
        <v>13818</v>
      </c>
      <c r="K2613" t="s">
        <v>13820</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13821</v>
      </c>
      <c r="G2614" s="88">
        <v>2</v>
      </c>
      <c r="H2614" s="88" t="s">
        <v>13770</v>
      </c>
      <c r="I2614">
        <v>2</v>
      </c>
      <c r="J2614" t="s">
        <v>13818</v>
      </c>
      <c r="K2614" t="s">
        <v>13822</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13821</v>
      </c>
      <c r="G2615" s="88">
        <v>2</v>
      </c>
      <c r="H2615" s="88" t="s">
        <v>13770</v>
      </c>
      <c r="I2615">
        <v>2</v>
      </c>
      <c r="J2615" t="s">
        <v>13818</v>
      </c>
      <c r="K2615" t="s">
        <v>13823</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13817</v>
      </c>
      <c r="G2616" s="88">
        <v>1</v>
      </c>
      <c r="H2616" s="88" t="s">
        <v>8278</v>
      </c>
      <c r="I2616">
        <v>2</v>
      </c>
      <c r="J2616" t="s">
        <v>13818</v>
      </c>
      <c r="K2616" t="s">
        <v>13819</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13817</v>
      </c>
      <c r="G2617" s="88">
        <v>1</v>
      </c>
      <c r="H2617" s="88" t="s">
        <v>8278</v>
      </c>
      <c r="I2617">
        <v>2</v>
      </c>
      <c r="J2617" t="s">
        <v>13818</v>
      </c>
      <c r="K2617" t="s">
        <v>13820</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13821</v>
      </c>
      <c r="G2618" s="88">
        <v>2</v>
      </c>
      <c r="H2618" s="88" t="s">
        <v>13770</v>
      </c>
      <c r="I2618">
        <v>2</v>
      </c>
      <c r="J2618" t="s">
        <v>13818</v>
      </c>
      <c r="K2618" t="s">
        <v>13822</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13821</v>
      </c>
      <c r="G2619" s="88">
        <v>2</v>
      </c>
      <c r="H2619" s="88" t="s">
        <v>13770</v>
      </c>
      <c r="I2619">
        <v>2</v>
      </c>
      <c r="J2619" t="s">
        <v>13818</v>
      </c>
      <c r="K2619" t="s">
        <v>13823</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13817</v>
      </c>
      <c r="G2620" s="88">
        <v>1</v>
      </c>
      <c r="H2620" s="88" t="s">
        <v>8278</v>
      </c>
      <c r="I2620">
        <v>2</v>
      </c>
      <c r="J2620" t="s">
        <v>13818</v>
      </c>
      <c r="K2620" t="s">
        <v>13819</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13821</v>
      </c>
      <c r="G2621" s="88">
        <v>2</v>
      </c>
      <c r="H2621" s="88" t="s">
        <v>13770</v>
      </c>
      <c r="I2621">
        <v>2</v>
      </c>
      <c r="J2621" t="s">
        <v>13818</v>
      </c>
      <c r="K2621" t="s">
        <v>13822</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13821</v>
      </c>
      <c r="G2622" s="88">
        <v>2</v>
      </c>
      <c r="H2622" s="88" t="s">
        <v>13770</v>
      </c>
      <c r="I2622">
        <v>2</v>
      </c>
      <c r="J2622" t="s">
        <v>13818</v>
      </c>
      <c r="K2622" t="s">
        <v>13823</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13817</v>
      </c>
      <c r="G2623" s="88">
        <v>1</v>
      </c>
      <c r="H2623" s="88" t="s">
        <v>8278</v>
      </c>
      <c r="I2623">
        <v>2</v>
      </c>
      <c r="J2623" t="s">
        <v>13818</v>
      </c>
      <c r="K2623" t="s">
        <v>13819</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13821</v>
      </c>
      <c r="G2624" s="88">
        <v>2</v>
      </c>
      <c r="H2624" s="88" t="s">
        <v>13770</v>
      </c>
      <c r="I2624">
        <v>2</v>
      </c>
      <c r="J2624" t="s">
        <v>13818</v>
      </c>
      <c r="K2624" t="s">
        <v>13822</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13821</v>
      </c>
      <c r="G2625" s="88">
        <v>2</v>
      </c>
      <c r="H2625" s="88" t="s">
        <v>13770</v>
      </c>
      <c r="I2625">
        <v>2</v>
      </c>
      <c r="J2625" t="s">
        <v>13818</v>
      </c>
      <c r="K2625" t="s">
        <v>13823</v>
      </c>
      <c r="L2625">
        <v>270107</v>
      </c>
      <c r="M2625" t="s">
        <v>13588</v>
      </c>
      <c r="N2625">
        <v>270107007</v>
      </c>
      <c r="O2625" t="s">
        <v>13618</v>
      </c>
      <c r="P2625">
        <v>0</v>
      </c>
      <c r="Q2625">
        <v>8528.2272176569604</v>
      </c>
      <c r="R2625">
        <v>0</v>
      </c>
    </row>
    <row r="2626" spans="1:18" x14ac:dyDescent="0.25">
      <c r="A2626">
        <v>8</v>
      </c>
      <c r="B2626">
        <v>8206</v>
      </c>
      <c r="C2626" t="s">
        <v>768</v>
      </c>
      <c r="D2626" t="s">
        <v>13772</v>
      </c>
      <c r="E2626">
        <v>5</v>
      </c>
      <c r="F2626" t="s">
        <v>13817</v>
      </c>
      <c r="G2626" s="88">
        <v>1</v>
      </c>
      <c r="H2626" s="88" t="s">
        <v>8278</v>
      </c>
      <c r="I2626">
        <v>2</v>
      </c>
      <c r="J2626" t="s">
        <v>13818</v>
      </c>
      <c r="K2626" t="s">
        <v>13819</v>
      </c>
      <c r="L2626">
        <v>270107</v>
      </c>
      <c r="M2626" t="s">
        <v>13588</v>
      </c>
      <c r="N2626">
        <v>270107007</v>
      </c>
      <c r="O2626" t="s">
        <v>13618</v>
      </c>
      <c r="P2626">
        <v>0</v>
      </c>
      <c r="Q2626">
        <v>10553.02022542452</v>
      </c>
      <c r="R2626">
        <v>0</v>
      </c>
    </row>
    <row r="2627" spans="1:18" x14ac:dyDescent="0.25">
      <c r="A2627">
        <v>8</v>
      </c>
      <c r="B2627">
        <v>8206</v>
      </c>
      <c r="C2627" t="s">
        <v>768</v>
      </c>
      <c r="D2627" t="s">
        <v>13772</v>
      </c>
      <c r="E2627">
        <v>5</v>
      </c>
      <c r="F2627" t="s">
        <v>13817</v>
      </c>
      <c r="G2627" s="88">
        <v>1</v>
      </c>
      <c r="H2627" s="88" t="s">
        <v>8278</v>
      </c>
      <c r="I2627">
        <v>2</v>
      </c>
      <c r="J2627" t="s">
        <v>13818</v>
      </c>
      <c r="K2627" t="s">
        <v>13820</v>
      </c>
      <c r="L2627">
        <v>270107</v>
      </c>
      <c r="M2627" t="s">
        <v>13588</v>
      </c>
      <c r="N2627">
        <v>270107007</v>
      </c>
      <c r="O2627" t="s">
        <v>13618</v>
      </c>
      <c r="P2627">
        <v>0</v>
      </c>
      <c r="Q2627">
        <v>3089.79266750948</v>
      </c>
      <c r="R2627">
        <v>0</v>
      </c>
    </row>
    <row r="2628" spans="1:18" x14ac:dyDescent="0.25">
      <c r="A2628">
        <v>8</v>
      </c>
      <c r="B2628">
        <v>8206</v>
      </c>
      <c r="C2628" t="s">
        <v>768</v>
      </c>
      <c r="D2628" t="s">
        <v>13772</v>
      </c>
      <c r="E2628">
        <v>6</v>
      </c>
      <c r="F2628" t="s">
        <v>13821</v>
      </c>
      <c r="G2628" s="88">
        <v>2</v>
      </c>
      <c r="H2628" s="88" t="s">
        <v>13770</v>
      </c>
      <c r="I2628">
        <v>2</v>
      </c>
      <c r="J2628" t="s">
        <v>13818</v>
      </c>
      <c r="K2628" t="s">
        <v>13822</v>
      </c>
      <c r="L2628">
        <v>270107</v>
      </c>
      <c r="M2628" t="s">
        <v>13588</v>
      </c>
      <c r="N2628">
        <v>270107007</v>
      </c>
      <c r="O2628" t="s">
        <v>13618</v>
      </c>
      <c r="P2628">
        <v>0</v>
      </c>
      <c r="Q2628">
        <v>10553.02022542452</v>
      </c>
      <c r="R2628">
        <v>0</v>
      </c>
    </row>
    <row r="2629" spans="1:18" x14ac:dyDescent="0.25">
      <c r="A2629">
        <v>8</v>
      </c>
      <c r="B2629">
        <v>8206</v>
      </c>
      <c r="C2629" t="s">
        <v>768</v>
      </c>
      <c r="D2629" t="s">
        <v>13772</v>
      </c>
      <c r="E2629">
        <v>6</v>
      </c>
      <c r="F2629" t="s">
        <v>13821</v>
      </c>
      <c r="G2629" s="88">
        <v>2</v>
      </c>
      <c r="H2629" s="88" t="s">
        <v>13770</v>
      </c>
      <c r="I2629">
        <v>2</v>
      </c>
      <c r="J2629" t="s">
        <v>13818</v>
      </c>
      <c r="K2629" t="s">
        <v>13823</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13817</v>
      </c>
      <c r="G2630" s="88">
        <v>1</v>
      </c>
      <c r="H2630" s="88" t="s">
        <v>8278</v>
      </c>
      <c r="I2630">
        <v>2</v>
      </c>
      <c r="J2630" t="s">
        <v>13818</v>
      </c>
      <c r="K2630" t="s">
        <v>13819</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13817</v>
      </c>
      <c r="G2631" s="88">
        <v>1</v>
      </c>
      <c r="H2631" s="88" t="s">
        <v>8278</v>
      </c>
      <c r="I2631">
        <v>2</v>
      </c>
      <c r="J2631" t="s">
        <v>13818</v>
      </c>
      <c r="K2631" t="s">
        <v>13820</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13821</v>
      </c>
      <c r="G2632" s="88">
        <v>2</v>
      </c>
      <c r="H2632" s="88" t="s">
        <v>13770</v>
      </c>
      <c r="I2632">
        <v>2</v>
      </c>
      <c r="J2632" t="s">
        <v>13818</v>
      </c>
      <c r="K2632" t="s">
        <v>13822</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13821</v>
      </c>
      <c r="G2633" s="88">
        <v>2</v>
      </c>
      <c r="H2633" s="88" t="s">
        <v>13770</v>
      </c>
      <c r="I2633">
        <v>2</v>
      </c>
      <c r="J2633" t="s">
        <v>13818</v>
      </c>
      <c r="K2633" t="s">
        <v>13823</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13817</v>
      </c>
      <c r="G2634" s="88">
        <v>1</v>
      </c>
      <c r="H2634" s="88" t="s">
        <v>8278</v>
      </c>
      <c r="I2634">
        <v>2</v>
      </c>
      <c r="J2634" t="s">
        <v>13818</v>
      </c>
      <c r="K2634" t="s">
        <v>13819</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13821</v>
      </c>
      <c r="G2635" s="88">
        <v>2</v>
      </c>
      <c r="H2635" s="88" t="s">
        <v>13770</v>
      </c>
      <c r="I2635">
        <v>2</v>
      </c>
      <c r="J2635" t="s">
        <v>13818</v>
      </c>
      <c r="K2635" t="s">
        <v>13822</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13821</v>
      </c>
      <c r="G2636" s="88">
        <v>2</v>
      </c>
      <c r="H2636" s="88" t="s">
        <v>13770</v>
      </c>
      <c r="I2636">
        <v>2</v>
      </c>
      <c r="J2636" t="s">
        <v>13818</v>
      </c>
      <c r="K2636" t="s">
        <v>13823</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13817</v>
      </c>
      <c r="G2637" s="88">
        <v>1</v>
      </c>
      <c r="H2637" s="88" t="s">
        <v>8278</v>
      </c>
      <c r="I2637">
        <v>2</v>
      </c>
      <c r="J2637" t="s">
        <v>13818</v>
      </c>
      <c r="K2637" t="s">
        <v>13819</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13817</v>
      </c>
      <c r="G2638" s="88">
        <v>1</v>
      </c>
      <c r="H2638" s="88" t="s">
        <v>8278</v>
      </c>
      <c r="I2638">
        <v>2</v>
      </c>
      <c r="J2638" t="s">
        <v>13818</v>
      </c>
      <c r="K2638" t="s">
        <v>13820</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13821</v>
      </c>
      <c r="G2639" s="88">
        <v>2</v>
      </c>
      <c r="H2639" s="88" t="s">
        <v>13770</v>
      </c>
      <c r="I2639">
        <v>2</v>
      </c>
      <c r="J2639" t="s">
        <v>13818</v>
      </c>
      <c r="K2639" t="s">
        <v>13822</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13821</v>
      </c>
      <c r="G2640" s="88">
        <v>2</v>
      </c>
      <c r="H2640" s="88" t="s">
        <v>13770</v>
      </c>
      <c r="I2640">
        <v>2</v>
      </c>
      <c r="J2640" t="s">
        <v>13818</v>
      </c>
      <c r="K2640" t="s">
        <v>13823</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13817</v>
      </c>
      <c r="G2641" s="88">
        <v>1</v>
      </c>
      <c r="H2641" s="88" t="s">
        <v>8278</v>
      </c>
      <c r="I2641">
        <v>2</v>
      </c>
      <c r="J2641" t="s">
        <v>13818</v>
      </c>
      <c r="K2641" t="s">
        <v>13819</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13821</v>
      </c>
      <c r="G2642" s="88">
        <v>2</v>
      </c>
      <c r="H2642" s="88" t="s">
        <v>13770</v>
      </c>
      <c r="I2642">
        <v>2</v>
      </c>
      <c r="J2642" t="s">
        <v>13818</v>
      </c>
      <c r="K2642" t="s">
        <v>13822</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13821</v>
      </c>
      <c r="G2643" s="88">
        <v>2</v>
      </c>
      <c r="H2643" s="88" t="s">
        <v>13770</v>
      </c>
      <c r="I2643">
        <v>2</v>
      </c>
      <c r="J2643" t="s">
        <v>13818</v>
      </c>
      <c r="K2643" t="s">
        <v>13823</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13817</v>
      </c>
      <c r="G2644" s="88">
        <v>1</v>
      </c>
      <c r="H2644" s="88" t="s">
        <v>8278</v>
      </c>
      <c r="I2644">
        <v>2</v>
      </c>
      <c r="J2644" t="s">
        <v>13818</v>
      </c>
      <c r="K2644" t="s">
        <v>13819</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13821</v>
      </c>
      <c r="G2645" s="88">
        <v>2</v>
      </c>
      <c r="H2645" s="88" t="s">
        <v>13770</v>
      </c>
      <c r="I2645">
        <v>2</v>
      </c>
      <c r="J2645" t="s">
        <v>13818</v>
      </c>
      <c r="K2645" t="s">
        <v>13822</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13821</v>
      </c>
      <c r="G2646" s="88">
        <v>2</v>
      </c>
      <c r="H2646" s="88" t="s">
        <v>13770</v>
      </c>
      <c r="I2646">
        <v>2</v>
      </c>
      <c r="J2646" t="s">
        <v>13818</v>
      </c>
      <c r="K2646" t="s">
        <v>13823</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13817</v>
      </c>
      <c r="G2647" s="88">
        <v>1</v>
      </c>
      <c r="H2647" s="88" t="s">
        <v>8278</v>
      </c>
      <c r="I2647">
        <v>2</v>
      </c>
      <c r="J2647" t="s">
        <v>13818</v>
      </c>
      <c r="K2647" t="s">
        <v>13819</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13817</v>
      </c>
      <c r="G2648" s="88">
        <v>1</v>
      </c>
      <c r="H2648" s="88" t="s">
        <v>8278</v>
      </c>
      <c r="I2648">
        <v>2</v>
      </c>
      <c r="J2648" t="s">
        <v>13818</v>
      </c>
      <c r="K2648" t="s">
        <v>13820</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13821</v>
      </c>
      <c r="G2649" s="88">
        <v>2</v>
      </c>
      <c r="H2649" s="88" t="s">
        <v>13770</v>
      </c>
      <c r="I2649">
        <v>2</v>
      </c>
      <c r="J2649" t="s">
        <v>13818</v>
      </c>
      <c r="K2649" t="s">
        <v>13822</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13821</v>
      </c>
      <c r="G2650" s="88">
        <v>2</v>
      </c>
      <c r="H2650" s="88" t="s">
        <v>13770</v>
      </c>
      <c r="I2650">
        <v>2</v>
      </c>
      <c r="J2650" t="s">
        <v>13818</v>
      </c>
      <c r="K2650" t="s">
        <v>13823</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13817</v>
      </c>
      <c r="G2651" s="88">
        <v>1</v>
      </c>
      <c r="H2651" s="88" t="s">
        <v>8278</v>
      </c>
      <c r="I2651">
        <v>2</v>
      </c>
      <c r="J2651" t="s">
        <v>13818</v>
      </c>
      <c r="K2651" t="s">
        <v>13819</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13817</v>
      </c>
      <c r="G2652" s="88">
        <v>1</v>
      </c>
      <c r="H2652" s="88" t="s">
        <v>8278</v>
      </c>
      <c r="I2652">
        <v>2</v>
      </c>
      <c r="J2652" t="s">
        <v>13818</v>
      </c>
      <c r="K2652" t="s">
        <v>13820</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13821</v>
      </c>
      <c r="G2653" s="88">
        <v>2</v>
      </c>
      <c r="H2653" s="88" t="s">
        <v>13770</v>
      </c>
      <c r="I2653">
        <v>2</v>
      </c>
      <c r="J2653" t="s">
        <v>13818</v>
      </c>
      <c r="K2653" t="s">
        <v>13822</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13821</v>
      </c>
      <c r="G2654" s="88">
        <v>2</v>
      </c>
      <c r="H2654" s="88" t="s">
        <v>13770</v>
      </c>
      <c r="I2654">
        <v>2</v>
      </c>
      <c r="J2654" t="s">
        <v>13818</v>
      </c>
      <c r="K2654" t="s">
        <v>13823</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13817</v>
      </c>
      <c r="G2655" s="88">
        <v>1</v>
      </c>
      <c r="H2655" s="88" t="s">
        <v>8278</v>
      </c>
      <c r="I2655">
        <v>2</v>
      </c>
      <c r="J2655" t="s">
        <v>13818</v>
      </c>
      <c r="K2655" t="s">
        <v>13819</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13817</v>
      </c>
      <c r="G2656" s="88">
        <v>1</v>
      </c>
      <c r="H2656" s="88" t="s">
        <v>8278</v>
      </c>
      <c r="I2656">
        <v>2</v>
      </c>
      <c r="J2656" t="s">
        <v>13818</v>
      </c>
      <c r="K2656" t="s">
        <v>13820</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13821</v>
      </c>
      <c r="G2657" s="88">
        <v>2</v>
      </c>
      <c r="H2657" s="88" t="s">
        <v>13770</v>
      </c>
      <c r="I2657">
        <v>2</v>
      </c>
      <c r="J2657" t="s">
        <v>13818</v>
      </c>
      <c r="K2657" t="s">
        <v>13822</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13821</v>
      </c>
      <c r="G2658" s="88">
        <v>2</v>
      </c>
      <c r="H2658" s="88" t="s">
        <v>13770</v>
      </c>
      <c r="I2658">
        <v>2</v>
      </c>
      <c r="J2658" t="s">
        <v>13818</v>
      </c>
      <c r="K2658" t="s">
        <v>13823</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13817</v>
      </c>
      <c r="G2659" s="88">
        <v>1</v>
      </c>
      <c r="H2659" s="88" t="s">
        <v>8278</v>
      </c>
      <c r="I2659">
        <v>2</v>
      </c>
      <c r="J2659" t="s">
        <v>13818</v>
      </c>
      <c r="K2659" t="s">
        <v>13819</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13817</v>
      </c>
      <c r="G2660" s="88">
        <v>1</v>
      </c>
      <c r="H2660" s="88" t="s">
        <v>8278</v>
      </c>
      <c r="I2660">
        <v>2</v>
      </c>
      <c r="J2660" t="s">
        <v>13818</v>
      </c>
      <c r="K2660" t="s">
        <v>13820</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13821</v>
      </c>
      <c r="G2661" s="88">
        <v>2</v>
      </c>
      <c r="H2661" s="88" t="s">
        <v>13770</v>
      </c>
      <c r="I2661">
        <v>2</v>
      </c>
      <c r="J2661" t="s">
        <v>13818</v>
      </c>
      <c r="K2661" t="s">
        <v>13822</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13821</v>
      </c>
      <c r="G2662" s="88">
        <v>2</v>
      </c>
      <c r="H2662" s="88" t="s">
        <v>13770</v>
      </c>
      <c r="I2662">
        <v>2</v>
      </c>
      <c r="J2662" t="s">
        <v>13818</v>
      </c>
      <c r="K2662" t="s">
        <v>13823</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13817</v>
      </c>
      <c r="G2663" s="88">
        <v>1</v>
      </c>
      <c r="H2663" s="88" t="s">
        <v>8278</v>
      </c>
      <c r="I2663">
        <v>2</v>
      </c>
      <c r="J2663" t="s">
        <v>13818</v>
      </c>
      <c r="K2663" t="s">
        <v>13819</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13817</v>
      </c>
      <c r="G2664" s="88">
        <v>1</v>
      </c>
      <c r="H2664" s="88" t="s">
        <v>8278</v>
      </c>
      <c r="I2664">
        <v>2</v>
      </c>
      <c r="J2664" t="s">
        <v>13818</v>
      </c>
      <c r="K2664" t="s">
        <v>13820</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13821</v>
      </c>
      <c r="G2665" s="88">
        <v>2</v>
      </c>
      <c r="H2665" s="88" t="s">
        <v>13770</v>
      </c>
      <c r="I2665">
        <v>2</v>
      </c>
      <c r="J2665" t="s">
        <v>13818</v>
      </c>
      <c r="K2665" t="s">
        <v>13822</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13821</v>
      </c>
      <c r="G2666" s="88">
        <v>2</v>
      </c>
      <c r="H2666" s="88" t="s">
        <v>13770</v>
      </c>
      <c r="I2666">
        <v>2</v>
      </c>
      <c r="J2666" t="s">
        <v>13818</v>
      </c>
      <c r="K2666" t="s">
        <v>13823</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13817</v>
      </c>
      <c r="G2667" s="88">
        <v>1</v>
      </c>
      <c r="H2667" s="88" t="s">
        <v>8278</v>
      </c>
      <c r="I2667">
        <v>2</v>
      </c>
      <c r="J2667" t="s">
        <v>13818</v>
      </c>
      <c r="K2667" t="s">
        <v>13819</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13817</v>
      </c>
      <c r="G2668" s="88">
        <v>1</v>
      </c>
      <c r="H2668" s="88" t="s">
        <v>8278</v>
      </c>
      <c r="I2668">
        <v>2</v>
      </c>
      <c r="J2668" t="s">
        <v>13818</v>
      </c>
      <c r="K2668" t="s">
        <v>13820</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13821</v>
      </c>
      <c r="G2669" s="88">
        <v>2</v>
      </c>
      <c r="H2669" s="88" t="s">
        <v>13770</v>
      </c>
      <c r="I2669">
        <v>2</v>
      </c>
      <c r="J2669" t="s">
        <v>13818</v>
      </c>
      <c r="K2669" t="s">
        <v>13822</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13821</v>
      </c>
      <c r="G2670" s="88">
        <v>2</v>
      </c>
      <c r="H2670" s="88" t="s">
        <v>13770</v>
      </c>
      <c r="I2670">
        <v>2</v>
      </c>
      <c r="J2670" t="s">
        <v>13818</v>
      </c>
      <c r="K2670" t="s">
        <v>13823</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13817</v>
      </c>
      <c r="G2671" s="88">
        <v>1</v>
      </c>
      <c r="H2671" s="88" t="s">
        <v>8278</v>
      </c>
      <c r="I2671">
        <v>2</v>
      </c>
      <c r="J2671" t="s">
        <v>13818</v>
      </c>
      <c r="K2671" t="s">
        <v>13819</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13817</v>
      </c>
      <c r="G2672" s="88">
        <v>1</v>
      </c>
      <c r="H2672" s="88" t="s">
        <v>8278</v>
      </c>
      <c r="I2672">
        <v>2</v>
      </c>
      <c r="J2672" t="s">
        <v>13818</v>
      </c>
      <c r="K2672" t="s">
        <v>13820</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13821</v>
      </c>
      <c r="G2673" s="88">
        <v>2</v>
      </c>
      <c r="H2673" s="88" t="s">
        <v>13770</v>
      </c>
      <c r="I2673">
        <v>2</v>
      </c>
      <c r="J2673" t="s">
        <v>13818</v>
      </c>
      <c r="K2673" t="s">
        <v>13822</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13821</v>
      </c>
      <c r="G2674" s="88">
        <v>2</v>
      </c>
      <c r="H2674" s="88" t="s">
        <v>13770</v>
      </c>
      <c r="I2674">
        <v>2</v>
      </c>
      <c r="J2674" t="s">
        <v>13818</v>
      </c>
      <c r="K2674" t="s">
        <v>13823</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13817</v>
      </c>
      <c r="G2675" s="88">
        <v>1</v>
      </c>
      <c r="H2675" s="88" t="s">
        <v>8278</v>
      </c>
      <c r="I2675">
        <v>2</v>
      </c>
      <c r="J2675" t="s">
        <v>13818</v>
      </c>
      <c r="K2675" t="s">
        <v>13819</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13817</v>
      </c>
      <c r="G2676" s="88">
        <v>1</v>
      </c>
      <c r="H2676" s="88" t="s">
        <v>8278</v>
      </c>
      <c r="I2676">
        <v>2</v>
      </c>
      <c r="J2676" t="s">
        <v>13818</v>
      </c>
      <c r="K2676" t="s">
        <v>13820</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13821</v>
      </c>
      <c r="G2677" s="88">
        <v>2</v>
      </c>
      <c r="H2677" s="88" t="s">
        <v>13770</v>
      </c>
      <c r="I2677">
        <v>2</v>
      </c>
      <c r="J2677" t="s">
        <v>13818</v>
      </c>
      <c r="K2677" t="s">
        <v>13822</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13821</v>
      </c>
      <c r="G2678" s="88">
        <v>2</v>
      </c>
      <c r="H2678" s="88" t="s">
        <v>13770</v>
      </c>
      <c r="I2678">
        <v>2</v>
      </c>
      <c r="J2678" t="s">
        <v>13818</v>
      </c>
      <c r="K2678" t="s">
        <v>13823</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13817</v>
      </c>
      <c r="G2679" s="88">
        <v>1</v>
      </c>
      <c r="H2679" s="88" t="s">
        <v>8278</v>
      </c>
      <c r="I2679">
        <v>2</v>
      </c>
      <c r="J2679" t="s">
        <v>13818</v>
      </c>
      <c r="K2679" t="s">
        <v>13819</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13821</v>
      </c>
      <c r="G2680" s="88">
        <v>2</v>
      </c>
      <c r="H2680" s="88" t="s">
        <v>13770</v>
      </c>
      <c r="I2680">
        <v>2</v>
      </c>
      <c r="J2680" t="s">
        <v>13818</v>
      </c>
      <c r="K2680" t="s">
        <v>13822</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13821</v>
      </c>
      <c r="G2681" s="88">
        <v>2</v>
      </c>
      <c r="H2681" s="88" t="s">
        <v>13770</v>
      </c>
      <c r="I2681">
        <v>2</v>
      </c>
      <c r="J2681" t="s">
        <v>13818</v>
      </c>
      <c r="K2681" t="s">
        <v>13823</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13817</v>
      </c>
      <c r="G2682" s="88">
        <v>1</v>
      </c>
      <c r="H2682" s="88" t="s">
        <v>8278</v>
      </c>
      <c r="I2682">
        <v>2</v>
      </c>
      <c r="J2682" t="s">
        <v>13818</v>
      </c>
      <c r="K2682" t="s">
        <v>13819</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13817</v>
      </c>
      <c r="G2683" s="88">
        <v>1</v>
      </c>
      <c r="H2683" s="88" t="s">
        <v>8278</v>
      </c>
      <c r="I2683">
        <v>2</v>
      </c>
      <c r="J2683" t="s">
        <v>13818</v>
      </c>
      <c r="K2683" t="s">
        <v>13820</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13821</v>
      </c>
      <c r="G2684" s="88">
        <v>2</v>
      </c>
      <c r="H2684" s="88" t="s">
        <v>13770</v>
      </c>
      <c r="I2684">
        <v>2</v>
      </c>
      <c r="J2684" t="s">
        <v>13818</v>
      </c>
      <c r="K2684" t="s">
        <v>13822</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13821</v>
      </c>
      <c r="G2685" s="88">
        <v>2</v>
      </c>
      <c r="H2685" s="88" t="s">
        <v>13770</v>
      </c>
      <c r="I2685">
        <v>2</v>
      </c>
      <c r="J2685" t="s">
        <v>13818</v>
      </c>
      <c r="K2685" t="s">
        <v>13823</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13817</v>
      </c>
      <c r="G2686" s="88">
        <v>1</v>
      </c>
      <c r="H2686" s="88" t="s">
        <v>8278</v>
      </c>
      <c r="I2686">
        <v>2</v>
      </c>
      <c r="J2686" t="s">
        <v>13818</v>
      </c>
      <c r="K2686" t="s">
        <v>13819</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13817</v>
      </c>
      <c r="G2687" s="88">
        <v>1</v>
      </c>
      <c r="H2687" s="88" t="s">
        <v>8278</v>
      </c>
      <c r="I2687">
        <v>2</v>
      </c>
      <c r="J2687" t="s">
        <v>13818</v>
      </c>
      <c r="K2687" t="s">
        <v>13820</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13821</v>
      </c>
      <c r="G2688" s="88">
        <v>2</v>
      </c>
      <c r="H2688" s="88" t="s">
        <v>13770</v>
      </c>
      <c r="I2688">
        <v>2</v>
      </c>
      <c r="J2688" t="s">
        <v>13818</v>
      </c>
      <c r="K2688" t="s">
        <v>13822</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13821</v>
      </c>
      <c r="G2689" s="88">
        <v>2</v>
      </c>
      <c r="H2689" s="88" t="s">
        <v>13770</v>
      </c>
      <c r="I2689">
        <v>2</v>
      </c>
      <c r="J2689" t="s">
        <v>13818</v>
      </c>
      <c r="K2689" t="s">
        <v>13823</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13817</v>
      </c>
      <c r="G2690" s="88">
        <v>1</v>
      </c>
      <c r="H2690" s="88" t="s">
        <v>8278</v>
      </c>
      <c r="I2690">
        <v>2</v>
      </c>
      <c r="J2690" t="s">
        <v>13818</v>
      </c>
      <c r="K2690" t="s">
        <v>13819</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13817</v>
      </c>
      <c r="G2691" s="88">
        <v>1</v>
      </c>
      <c r="H2691" s="88" t="s">
        <v>8278</v>
      </c>
      <c r="I2691">
        <v>2</v>
      </c>
      <c r="J2691" t="s">
        <v>13818</v>
      </c>
      <c r="K2691" t="s">
        <v>13820</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13821</v>
      </c>
      <c r="G2692" s="88">
        <v>2</v>
      </c>
      <c r="H2692" s="88" t="s">
        <v>13770</v>
      </c>
      <c r="I2692">
        <v>2</v>
      </c>
      <c r="J2692" t="s">
        <v>13818</v>
      </c>
      <c r="K2692" t="s">
        <v>13822</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13821</v>
      </c>
      <c r="G2693" s="88">
        <v>2</v>
      </c>
      <c r="H2693" s="88" t="s">
        <v>13770</v>
      </c>
      <c r="I2693">
        <v>2</v>
      </c>
      <c r="J2693" t="s">
        <v>13818</v>
      </c>
      <c r="K2693" t="s">
        <v>13823</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13817</v>
      </c>
      <c r="G2694" s="88">
        <v>1</v>
      </c>
      <c r="H2694" s="88" t="s">
        <v>8278</v>
      </c>
      <c r="I2694">
        <v>2</v>
      </c>
      <c r="J2694" t="s">
        <v>13818</v>
      </c>
      <c r="K2694" t="s">
        <v>13819</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13817</v>
      </c>
      <c r="G2695" s="88">
        <v>1</v>
      </c>
      <c r="H2695" s="88" t="s">
        <v>8278</v>
      </c>
      <c r="I2695">
        <v>2</v>
      </c>
      <c r="J2695" t="s">
        <v>13818</v>
      </c>
      <c r="K2695" t="s">
        <v>13820</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13821</v>
      </c>
      <c r="G2696" s="88">
        <v>2</v>
      </c>
      <c r="H2696" s="88" t="s">
        <v>13770</v>
      </c>
      <c r="I2696">
        <v>2</v>
      </c>
      <c r="J2696" t="s">
        <v>13818</v>
      </c>
      <c r="K2696" t="s">
        <v>13822</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13821</v>
      </c>
      <c r="G2697" s="88">
        <v>2</v>
      </c>
      <c r="H2697" s="88" t="s">
        <v>13770</v>
      </c>
      <c r="I2697">
        <v>2</v>
      </c>
      <c r="J2697" t="s">
        <v>13818</v>
      </c>
      <c r="K2697" t="s">
        <v>13823</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13817</v>
      </c>
      <c r="G2698" s="88">
        <v>1</v>
      </c>
      <c r="H2698" s="88" t="s">
        <v>8278</v>
      </c>
      <c r="I2698">
        <v>2</v>
      </c>
      <c r="J2698" t="s">
        <v>13818</v>
      </c>
      <c r="K2698" t="s">
        <v>13819</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13817</v>
      </c>
      <c r="G2699" s="88">
        <v>1</v>
      </c>
      <c r="H2699" s="88" t="s">
        <v>8278</v>
      </c>
      <c r="I2699">
        <v>2</v>
      </c>
      <c r="J2699" t="s">
        <v>13818</v>
      </c>
      <c r="K2699" t="s">
        <v>13820</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13821</v>
      </c>
      <c r="G2700" s="88">
        <v>2</v>
      </c>
      <c r="H2700" s="88" t="s">
        <v>13770</v>
      </c>
      <c r="I2700">
        <v>2</v>
      </c>
      <c r="J2700" t="s">
        <v>13818</v>
      </c>
      <c r="K2700" t="s">
        <v>13822</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13821</v>
      </c>
      <c r="G2701" s="88">
        <v>2</v>
      </c>
      <c r="H2701" s="88" t="s">
        <v>13770</v>
      </c>
      <c r="I2701">
        <v>2</v>
      </c>
      <c r="J2701" t="s">
        <v>13818</v>
      </c>
      <c r="K2701" t="s">
        <v>13823</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13817</v>
      </c>
      <c r="G2702" s="88">
        <v>1</v>
      </c>
      <c r="H2702" s="88" t="s">
        <v>8278</v>
      </c>
      <c r="I2702">
        <v>2</v>
      </c>
      <c r="J2702" t="s">
        <v>13818</v>
      </c>
      <c r="K2702" t="s">
        <v>13819</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13817</v>
      </c>
      <c r="G2703" s="88">
        <v>1</v>
      </c>
      <c r="H2703" s="88" t="s">
        <v>8278</v>
      </c>
      <c r="I2703">
        <v>2</v>
      </c>
      <c r="J2703" t="s">
        <v>13818</v>
      </c>
      <c r="K2703" t="s">
        <v>13820</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13821</v>
      </c>
      <c r="G2704" s="88">
        <v>2</v>
      </c>
      <c r="H2704" s="88" t="s">
        <v>13770</v>
      </c>
      <c r="I2704">
        <v>2</v>
      </c>
      <c r="J2704" t="s">
        <v>13818</v>
      </c>
      <c r="K2704" t="s">
        <v>13822</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13821</v>
      </c>
      <c r="G2705" s="88">
        <v>2</v>
      </c>
      <c r="H2705" s="88" t="s">
        <v>13770</v>
      </c>
      <c r="I2705">
        <v>2</v>
      </c>
      <c r="J2705" t="s">
        <v>13818</v>
      </c>
      <c r="K2705" t="s">
        <v>13823</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13817</v>
      </c>
      <c r="G2706" s="88">
        <v>1</v>
      </c>
      <c r="H2706" s="88" t="s">
        <v>8278</v>
      </c>
      <c r="I2706">
        <v>2</v>
      </c>
      <c r="J2706" t="s">
        <v>13818</v>
      </c>
      <c r="K2706" t="s">
        <v>13819</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13821</v>
      </c>
      <c r="G2707" s="88">
        <v>2</v>
      </c>
      <c r="H2707" s="88" t="s">
        <v>13770</v>
      </c>
      <c r="I2707">
        <v>2</v>
      </c>
      <c r="J2707" t="s">
        <v>13818</v>
      </c>
      <c r="K2707" t="s">
        <v>13822</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13821</v>
      </c>
      <c r="G2708" s="88">
        <v>2</v>
      </c>
      <c r="H2708" s="88" t="s">
        <v>13770</v>
      </c>
      <c r="I2708">
        <v>2</v>
      </c>
      <c r="J2708" t="s">
        <v>13818</v>
      </c>
      <c r="K2708" t="s">
        <v>13823</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13817</v>
      </c>
      <c r="G2709" s="88">
        <v>1</v>
      </c>
      <c r="H2709" s="88" t="s">
        <v>8278</v>
      </c>
      <c r="I2709">
        <v>2</v>
      </c>
      <c r="J2709" t="s">
        <v>13818</v>
      </c>
      <c r="K2709" t="s">
        <v>13819</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13817</v>
      </c>
      <c r="G2710" s="88">
        <v>1</v>
      </c>
      <c r="H2710" s="88" t="s">
        <v>8278</v>
      </c>
      <c r="I2710">
        <v>2</v>
      </c>
      <c r="J2710" t="s">
        <v>13818</v>
      </c>
      <c r="K2710" t="s">
        <v>13820</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13821</v>
      </c>
      <c r="G2711" s="88">
        <v>2</v>
      </c>
      <c r="H2711" s="88" t="s">
        <v>13770</v>
      </c>
      <c r="I2711">
        <v>2</v>
      </c>
      <c r="J2711" t="s">
        <v>13818</v>
      </c>
      <c r="K2711" t="s">
        <v>13822</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13821</v>
      </c>
      <c r="G2712" s="88">
        <v>2</v>
      </c>
      <c r="H2712" s="88" t="s">
        <v>13770</v>
      </c>
      <c r="I2712">
        <v>2</v>
      </c>
      <c r="J2712" t="s">
        <v>13818</v>
      </c>
      <c r="K2712" t="s">
        <v>13823</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13817</v>
      </c>
      <c r="G2713" s="88">
        <v>1</v>
      </c>
      <c r="H2713" s="88" t="s">
        <v>8278</v>
      </c>
      <c r="I2713">
        <v>2</v>
      </c>
      <c r="J2713" t="s">
        <v>13818</v>
      </c>
      <c r="K2713" t="s">
        <v>13819</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13821</v>
      </c>
      <c r="G2714" s="88">
        <v>2</v>
      </c>
      <c r="H2714" s="88" t="s">
        <v>13770</v>
      </c>
      <c r="I2714">
        <v>2</v>
      </c>
      <c r="J2714" t="s">
        <v>13818</v>
      </c>
      <c r="K2714" t="s">
        <v>13822</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13821</v>
      </c>
      <c r="G2715" s="88">
        <v>2</v>
      </c>
      <c r="H2715" s="88" t="s">
        <v>13770</v>
      </c>
      <c r="I2715">
        <v>2</v>
      </c>
      <c r="J2715" t="s">
        <v>13818</v>
      </c>
      <c r="K2715" t="s">
        <v>13823</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13817</v>
      </c>
      <c r="G2716" s="88">
        <v>1</v>
      </c>
      <c r="H2716" s="88" t="s">
        <v>8278</v>
      </c>
      <c r="I2716">
        <v>2</v>
      </c>
      <c r="J2716" t="s">
        <v>13818</v>
      </c>
      <c r="K2716" t="s">
        <v>13819</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13817</v>
      </c>
      <c r="G2717" s="88">
        <v>1</v>
      </c>
      <c r="H2717" s="88" t="s">
        <v>8278</v>
      </c>
      <c r="I2717">
        <v>2</v>
      </c>
      <c r="J2717" t="s">
        <v>13818</v>
      </c>
      <c r="K2717" t="s">
        <v>13820</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13821</v>
      </c>
      <c r="G2718" s="88">
        <v>2</v>
      </c>
      <c r="H2718" s="88" t="s">
        <v>13770</v>
      </c>
      <c r="I2718">
        <v>2</v>
      </c>
      <c r="J2718" t="s">
        <v>13818</v>
      </c>
      <c r="K2718" t="s">
        <v>13822</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13821</v>
      </c>
      <c r="G2719" s="88">
        <v>2</v>
      </c>
      <c r="H2719" s="88" t="s">
        <v>13770</v>
      </c>
      <c r="I2719">
        <v>2</v>
      </c>
      <c r="J2719" t="s">
        <v>13818</v>
      </c>
      <c r="K2719" t="s">
        <v>13823</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13817</v>
      </c>
      <c r="G2720" s="88">
        <v>1</v>
      </c>
      <c r="H2720" s="88" t="s">
        <v>8278</v>
      </c>
      <c r="I2720">
        <v>2</v>
      </c>
      <c r="J2720" t="s">
        <v>13818</v>
      </c>
      <c r="K2720" t="s">
        <v>13819</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13817</v>
      </c>
      <c r="G2721" s="88">
        <v>1</v>
      </c>
      <c r="H2721" s="88" t="s">
        <v>8278</v>
      </c>
      <c r="I2721">
        <v>2</v>
      </c>
      <c r="J2721" t="s">
        <v>13818</v>
      </c>
      <c r="K2721" t="s">
        <v>13820</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13821</v>
      </c>
      <c r="G2722" s="88">
        <v>2</v>
      </c>
      <c r="H2722" s="88" t="s">
        <v>13770</v>
      </c>
      <c r="I2722">
        <v>2</v>
      </c>
      <c r="J2722" t="s">
        <v>13818</v>
      </c>
      <c r="K2722" t="s">
        <v>13822</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13821</v>
      </c>
      <c r="G2723" s="88">
        <v>2</v>
      </c>
      <c r="H2723" s="88" t="s">
        <v>13770</v>
      </c>
      <c r="I2723">
        <v>2</v>
      </c>
      <c r="J2723" t="s">
        <v>13818</v>
      </c>
      <c r="K2723" t="s">
        <v>13823</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13817</v>
      </c>
      <c r="G2724" s="88">
        <v>1</v>
      </c>
      <c r="H2724" s="88" t="s">
        <v>8278</v>
      </c>
      <c r="I2724">
        <v>2</v>
      </c>
      <c r="J2724" t="s">
        <v>13818</v>
      </c>
      <c r="K2724" t="s">
        <v>13819</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13817</v>
      </c>
      <c r="G2725" s="88">
        <v>1</v>
      </c>
      <c r="H2725" s="88" t="s">
        <v>8278</v>
      </c>
      <c r="I2725">
        <v>2</v>
      </c>
      <c r="J2725" t="s">
        <v>13818</v>
      </c>
      <c r="K2725" t="s">
        <v>13820</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13821</v>
      </c>
      <c r="G2726" s="88">
        <v>2</v>
      </c>
      <c r="H2726" s="88" t="s">
        <v>13770</v>
      </c>
      <c r="I2726">
        <v>2</v>
      </c>
      <c r="J2726" t="s">
        <v>13818</v>
      </c>
      <c r="K2726" t="s">
        <v>13822</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13821</v>
      </c>
      <c r="G2727" s="88">
        <v>2</v>
      </c>
      <c r="H2727" s="88" t="s">
        <v>13770</v>
      </c>
      <c r="I2727">
        <v>2</v>
      </c>
      <c r="J2727" t="s">
        <v>13818</v>
      </c>
      <c r="K2727" t="s">
        <v>13823</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13817</v>
      </c>
      <c r="G2728" s="88">
        <v>1</v>
      </c>
      <c r="H2728" s="88" t="s">
        <v>8278</v>
      </c>
      <c r="I2728">
        <v>2</v>
      </c>
      <c r="J2728" t="s">
        <v>13818</v>
      </c>
      <c r="K2728" t="s">
        <v>13819</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13817</v>
      </c>
      <c r="G2729" s="88">
        <v>1</v>
      </c>
      <c r="H2729" s="88" t="s">
        <v>8278</v>
      </c>
      <c r="I2729">
        <v>2</v>
      </c>
      <c r="J2729" t="s">
        <v>13818</v>
      </c>
      <c r="K2729" t="s">
        <v>13820</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13821</v>
      </c>
      <c r="G2730" s="88">
        <v>2</v>
      </c>
      <c r="H2730" s="88" t="s">
        <v>13770</v>
      </c>
      <c r="I2730">
        <v>2</v>
      </c>
      <c r="J2730" t="s">
        <v>13818</v>
      </c>
      <c r="K2730" t="s">
        <v>13822</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13821</v>
      </c>
      <c r="G2731" s="88">
        <v>2</v>
      </c>
      <c r="H2731" s="88" t="s">
        <v>13770</v>
      </c>
      <c r="I2731">
        <v>2</v>
      </c>
      <c r="J2731" t="s">
        <v>13818</v>
      </c>
      <c r="K2731" t="s">
        <v>13823</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13817</v>
      </c>
      <c r="G2732" s="88">
        <v>1</v>
      </c>
      <c r="H2732" s="88" t="s">
        <v>8278</v>
      </c>
      <c r="I2732">
        <v>2</v>
      </c>
      <c r="J2732" t="s">
        <v>13818</v>
      </c>
      <c r="K2732" t="s">
        <v>13819</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13817</v>
      </c>
      <c r="G2733" s="88">
        <v>1</v>
      </c>
      <c r="H2733" s="88" t="s">
        <v>8278</v>
      </c>
      <c r="I2733">
        <v>2</v>
      </c>
      <c r="J2733" t="s">
        <v>13818</v>
      </c>
      <c r="K2733" t="s">
        <v>13820</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13821</v>
      </c>
      <c r="G2734" s="88">
        <v>2</v>
      </c>
      <c r="H2734" s="88" t="s">
        <v>13770</v>
      </c>
      <c r="I2734">
        <v>2</v>
      </c>
      <c r="J2734" t="s">
        <v>13818</v>
      </c>
      <c r="K2734" t="s">
        <v>13822</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13821</v>
      </c>
      <c r="G2735" s="88">
        <v>2</v>
      </c>
      <c r="H2735" s="88" t="s">
        <v>13770</v>
      </c>
      <c r="I2735">
        <v>2</v>
      </c>
      <c r="J2735" t="s">
        <v>13818</v>
      </c>
      <c r="K2735" t="s">
        <v>13823</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13817</v>
      </c>
      <c r="G2736" s="88">
        <v>1</v>
      </c>
      <c r="H2736" s="88" t="s">
        <v>8278</v>
      </c>
      <c r="I2736">
        <v>2</v>
      </c>
      <c r="J2736" t="s">
        <v>13818</v>
      </c>
      <c r="K2736" t="s">
        <v>13819</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13821</v>
      </c>
      <c r="G2737" s="88">
        <v>2</v>
      </c>
      <c r="H2737" s="88" t="s">
        <v>13770</v>
      </c>
      <c r="I2737">
        <v>2</v>
      </c>
      <c r="J2737" t="s">
        <v>13818</v>
      </c>
      <c r="K2737" t="s">
        <v>13822</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13821</v>
      </c>
      <c r="G2738" s="88">
        <v>2</v>
      </c>
      <c r="H2738" s="88" t="s">
        <v>13770</v>
      </c>
      <c r="I2738">
        <v>2</v>
      </c>
      <c r="J2738" t="s">
        <v>13818</v>
      </c>
      <c r="K2738" t="s">
        <v>13823</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13817</v>
      </c>
      <c r="G2739" s="88">
        <v>1</v>
      </c>
      <c r="H2739" s="88" t="s">
        <v>8278</v>
      </c>
      <c r="I2739">
        <v>2</v>
      </c>
      <c r="J2739" t="s">
        <v>13818</v>
      </c>
      <c r="K2739" t="s">
        <v>13819</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13817</v>
      </c>
      <c r="G2740" s="88">
        <v>1</v>
      </c>
      <c r="H2740" s="88" t="s">
        <v>8278</v>
      </c>
      <c r="I2740">
        <v>2</v>
      </c>
      <c r="J2740" t="s">
        <v>13818</v>
      </c>
      <c r="K2740" t="s">
        <v>13820</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13821</v>
      </c>
      <c r="G2741" s="88">
        <v>2</v>
      </c>
      <c r="H2741" s="88" t="s">
        <v>13770</v>
      </c>
      <c r="I2741">
        <v>2</v>
      </c>
      <c r="J2741" t="s">
        <v>13818</v>
      </c>
      <c r="K2741" t="s">
        <v>13822</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13821</v>
      </c>
      <c r="G2742" s="88">
        <v>2</v>
      </c>
      <c r="H2742" s="88" t="s">
        <v>13770</v>
      </c>
      <c r="I2742">
        <v>2</v>
      </c>
      <c r="J2742" t="s">
        <v>13818</v>
      </c>
      <c r="K2742" t="s">
        <v>13823</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13817</v>
      </c>
      <c r="G2743" s="88">
        <v>1</v>
      </c>
      <c r="H2743" s="88" t="s">
        <v>8278</v>
      </c>
      <c r="I2743">
        <v>2</v>
      </c>
      <c r="J2743" t="s">
        <v>13818</v>
      </c>
      <c r="K2743" t="s">
        <v>13819</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13821</v>
      </c>
      <c r="G2744" s="88">
        <v>2</v>
      </c>
      <c r="H2744" s="88" t="s">
        <v>13770</v>
      </c>
      <c r="I2744">
        <v>2</v>
      </c>
      <c r="J2744" t="s">
        <v>13818</v>
      </c>
      <c r="K2744" t="s">
        <v>13822</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13817</v>
      </c>
      <c r="G2745" s="88">
        <v>1</v>
      </c>
      <c r="H2745" s="88" t="s">
        <v>8278</v>
      </c>
      <c r="I2745">
        <v>2</v>
      </c>
      <c r="J2745" t="s">
        <v>13818</v>
      </c>
      <c r="K2745" t="s">
        <v>13819</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13817</v>
      </c>
      <c r="G2746" s="88">
        <v>1</v>
      </c>
      <c r="H2746" s="88" t="s">
        <v>8278</v>
      </c>
      <c r="I2746">
        <v>2</v>
      </c>
      <c r="J2746" t="s">
        <v>13818</v>
      </c>
      <c r="K2746" t="s">
        <v>13820</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13821</v>
      </c>
      <c r="G2747" s="88">
        <v>2</v>
      </c>
      <c r="H2747" s="88" t="s">
        <v>13770</v>
      </c>
      <c r="I2747">
        <v>2</v>
      </c>
      <c r="J2747" t="s">
        <v>13818</v>
      </c>
      <c r="K2747" t="s">
        <v>13822</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13821</v>
      </c>
      <c r="G2748" s="88">
        <v>2</v>
      </c>
      <c r="H2748" s="88" t="s">
        <v>13770</v>
      </c>
      <c r="I2748">
        <v>2</v>
      </c>
      <c r="J2748" t="s">
        <v>13818</v>
      </c>
      <c r="K2748" t="s">
        <v>13823</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13817</v>
      </c>
      <c r="G2749" s="88">
        <v>1</v>
      </c>
      <c r="H2749" s="88" t="s">
        <v>8278</v>
      </c>
      <c r="I2749">
        <v>2</v>
      </c>
      <c r="J2749" t="s">
        <v>13818</v>
      </c>
      <c r="K2749" t="s">
        <v>13819</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13817</v>
      </c>
      <c r="G2750" s="88">
        <v>1</v>
      </c>
      <c r="H2750" s="88" t="s">
        <v>8278</v>
      </c>
      <c r="I2750">
        <v>2</v>
      </c>
      <c r="J2750" t="s">
        <v>13818</v>
      </c>
      <c r="K2750" t="s">
        <v>13820</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13821</v>
      </c>
      <c r="G2751" s="88">
        <v>2</v>
      </c>
      <c r="H2751" s="88" t="s">
        <v>13770</v>
      </c>
      <c r="I2751">
        <v>2</v>
      </c>
      <c r="J2751" t="s">
        <v>13818</v>
      </c>
      <c r="K2751" t="s">
        <v>13822</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13821</v>
      </c>
      <c r="G2752" s="88">
        <v>2</v>
      </c>
      <c r="H2752" s="88" t="s">
        <v>13770</v>
      </c>
      <c r="I2752">
        <v>2</v>
      </c>
      <c r="J2752" t="s">
        <v>13818</v>
      </c>
      <c r="K2752" t="s">
        <v>13823</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13817</v>
      </c>
      <c r="G2753" s="88">
        <v>1</v>
      </c>
      <c r="H2753" s="88" t="s">
        <v>8278</v>
      </c>
      <c r="I2753">
        <v>2</v>
      </c>
      <c r="J2753" t="s">
        <v>13818</v>
      </c>
      <c r="K2753" t="s">
        <v>13819</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13817</v>
      </c>
      <c r="G2754" s="88">
        <v>1</v>
      </c>
      <c r="H2754" s="88" t="s">
        <v>8278</v>
      </c>
      <c r="I2754">
        <v>2</v>
      </c>
      <c r="J2754" t="s">
        <v>13818</v>
      </c>
      <c r="K2754" t="s">
        <v>13820</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13821</v>
      </c>
      <c r="G2755" s="88">
        <v>2</v>
      </c>
      <c r="H2755" s="88" t="s">
        <v>13770</v>
      </c>
      <c r="I2755">
        <v>2</v>
      </c>
      <c r="J2755" t="s">
        <v>13818</v>
      </c>
      <c r="K2755" t="s">
        <v>13822</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13821</v>
      </c>
      <c r="G2756" s="88">
        <v>2</v>
      </c>
      <c r="H2756" s="88" t="s">
        <v>13770</v>
      </c>
      <c r="I2756">
        <v>2</v>
      </c>
      <c r="J2756" t="s">
        <v>13818</v>
      </c>
      <c r="K2756" t="s">
        <v>13823</v>
      </c>
      <c r="L2756">
        <v>270107</v>
      </c>
      <c r="M2756" t="s">
        <v>13588</v>
      </c>
      <c r="N2756">
        <v>270107007</v>
      </c>
      <c r="O2756" t="s">
        <v>13618</v>
      </c>
      <c r="P2756">
        <v>0</v>
      </c>
      <c r="Q2756">
        <v>2194.4068817204311</v>
      </c>
      <c r="R2756">
        <v>0</v>
      </c>
    </row>
    <row r="2757" spans="1:18" x14ac:dyDescent="0.25">
      <c r="A2757">
        <v>9</v>
      </c>
      <c r="B2757">
        <v>9210</v>
      </c>
      <c r="C2757" t="s">
        <v>762</v>
      </c>
      <c r="D2757" t="s">
        <v>13773</v>
      </c>
      <c r="E2757">
        <v>5</v>
      </c>
      <c r="F2757" t="s">
        <v>13817</v>
      </c>
      <c r="G2757" s="88">
        <v>1</v>
      </c>
      <c r="H2757" s="88" t="s">
        <v>8278</v>
      </c>
      <c r="I2757">
        <v>2</v>
      </c>
      <c r="J2757" t="s">
        <v>13818</v>
      </c>
      <c r="K2757" t="s">
        <v>13819</v>
      </c>
      <c r="L2757">
        <v>270107</v>
      </c>
      <c r="M2757" t="s">
        <v>13588</v>
      </c>
      <c r="N2757">
        <v>270107007</v>
      </c>
      <c r="O2757" t="s">
        <v>13618</v>
      </c>
      <c r="P2757">
        <v>0</v>
      </c>
      <c r="Q2757">
        <v>1451.966419753086</v>
      </c>
      <c r="R2757">
        <v>0</v>
      </c>
    </row>
    <row r="2758" spans="1:18" x14ac:dyDescent="0.25">
      <c r="A2758">
        <v>9</v>
      </c>
      <c r="B2758">
        <v>9210</v>
      </c>
      <c r="C2758" t="s">
        <v>762</v>
      </c>
      <c r="D2758" t="s">
        <v>13773</v>
      </c>
      <c r="E2758">
        <v>5</v>
      </c>
      <c r="F2758" t="s">
        <v>13817</v>
      </c>
      <c r="G2758" s="88">
        <v>1</v>
      </c>
      <c r="H2758" s="88" t="s">
        <v>8278</v>
      </c>
      <c r="I2758">
        <v>2</v>
      </c>
      <c r="J2758" t="s">
        <v>13818</v>
      </c>
      <c r="K2758" t="s">
        <v>13820</v>
      </c>
      <c r="L2758">
        <v>270107</v>
      </c>
      <c r="M2758" t="s">
        <v>13588</v>
      </c>
      <c r="N2758">
        <v>270107007</v>
      </c>
      <c r="O2758" t="s">
        <v>13618</v>
      </c>
      <c r="P2758">
        <v>0</v>
      </c>
      <c r="Q2758">
        <v>583.54320987654296</v>
      </c>
      <c r="R2758">
        <v>0</v>
      </c>
    </row>
    <row r="2759" spans="1:18" x14ac:dyDescent="0.25">
      <c r="A2759">
        <v>9</v>
      </c>
      <c r="B2759">
        <v>9210</v>
      </c>
      <c r="C2759" t="s">
        <v>762</v>
      </c>
      <c r="D2759" t="s">
        <v>13773</v>
      </c>
      <c r="E2759">
        <v>6</v>
      </c>
      <c r="F2759" t="s">
        <v>13821</v>
      </c>
      <c r="G2759" s="88">
        <v>2</v>
      </c>
      <c r="H2759" s="88" t="s">
        <v>13770</v>
      </c>
      <c r="I2759">
        <v>2</v>
      </c>
      <c r="J2759" t="s">
        <v>13818</v>
      </c>
      <c r="K2759" t="s">
        <v>13822</v>
      </c>
      <c r="L2759">
        <v>270107</v>
      </c>
      <c r="M2759" t="s">
        <v>13588</v>
      </c>
      <c r="N2759">
        <v>270107007</v>
      </c>
      <c r="O2759" t="s">
        <v>13618</v>
      </c>
      <c r="P2759">
        <v>0</v>
      </c>
      <c r="Q2759">
        <v>1451.966419753086</v>
      </c>
      <c r="R2759">
        <v>0</v>
      </c>
    </row>
    <row r="2760" spans="1:18" x14ac:dyDescent="0.25">
      <c r="A2760">
        <v>9</v>
      </c>
      <c r="B2760">
        <v>9210</v>
      </c>
      <c r="C2760" t="s">
        <v>762</v>
      </c>
      <c r="D2760" t="s">
        <v>13773</v>
      </c>
      <c r="E2760">
        <v>6</v>
      </c>
      <c r="F2760" t="s">
        <v>13821</v>
      </c>
      <c r="G2760" s="88">
        <v>2</v>
      </c>
      <c r="H2760" s="88" t="s">
        <v>13770</v>
      </c>
      <c r="I2760">
        <v>2</v>
      </c>
      <c r="J2760" t="s">
        <v>13818</v>
      </c>
      <c r="K2760" t="s">
        <v>13823</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13817</v>
      </c>
      <c r="G2761" s="88">
        <v>1</v>
      </c>
      <c r="H2761" s="88" t="s">
        <v>8278</v>
      </c>
      <c r="I2761">
        <v>2</v>
      </c>
      <c r="J2761" t="s">
        <v>13818</v>
      </c>
      <c r="K2761" t="s">
        <v>13819</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13817</v>
      </c>
      <c r="G2762" s="88">
        <v>1</v>
      </c>
      <c r="H2762" s="88" t="s">
        <v>8278</v>
      </c>
      <c r="I2762">
        <v>2</v>
      </c>
      <c r="J2762" t="s">
        <v>13818</v>
      </c>
      <c r="K2762" t="s">
        <v>13820</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13821</v>
      </c>
      <c r="G2763" s="88">
        <v>2</v>
      </c>
      <c r="H2763" s="88" t="s">
        <v>13770</v>
      </c>
      <c r="I2763">
        <v>2</v>
      </c>
      <c r="J2763" t="s">
        <v>13818</v>
      </c>
      <c r="K2763" t="s">
        <v>13822</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13821</v>
      </c>
      <c r="G2764" s="88">
        <v>2</v>
      </c>
      <c r="H2764" s="88" t="s">
        <v>13770</v>
      </c>
      <c r="I2764">
        <v>2</v>
      </c>
      <c r="J2764" t="s">
        <v>13818</v>
      </c>
      <c r="K2764" t="s">
        <v>13823</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13817</v>
      </c>
      <c r="G2765" s="88">
        <v>1</v>
      </c>
      <c r="H2765" s="88" t="s">
        <v>8278</v>
      </c>
      <c r="I2765">
        <v>2</v>
      </c>
      <c r="J2765" t="s">
        <v>13818</v>
      </c>
      <c r="K2765" t="s">
        <v>13819</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13817</v>
      </c>
      <c r="G2766" s="88">
        <v>1</v>
      </c>
      <c r="H2766" s="88" t="s">
        <v>8278</v>
      </c>
      <c r="I2766">
        <v>2</v>
      </c>
      <c r="J2766" t="s">
        <v>13818</v>
      </c>
      <c r="K2766" t="s">
        <v>13820</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13821</v>
      </c>
      <c r="G2767" s="88">
        <v>2</v>
      </c>
      <c r="H2767" s="88" t="s">
        <v>13770</v>
      </c>
      <c r="I2767">
        <v>2</v>
      </c>
      <c r="J2767" t="s">
        <v>13818</v>
      </c>
      <c r="K2767" t="s">
        <v>13822</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13821</v>
      </c>
      <c r="G2768" s="88">
        <v>2</v>
      </c>
      <c r="H2768" s="88" t="s">
        <v>13770</v>
      </c>
      <c r="I2768">
        <v>2</v>
      </c>
      <c r="J2768" t="s">
        <v>13818</v>
      </c>
      <c r="K2768" t="s">
        <v>13823</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13817</v>
      </c>
      <c r="G2769" s="88">
        <v>1</v>
      </c>
      <c r="H2769" s="88" t="s">
        <v>8278</v>
      </c>
      <c r="I2769">
        <v>2</v>
      </c>
      <c r="J2769" t="s">
        <v>13818</v>
      </c>
      <c r="K2769" t="s">
        <v>13819</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13817</v>
      </c>
      <c r="G2770" s="88">
        <v>1</v>
      </c>
      <c r="H2770" s="88" t="s">
        <v>8278</v>
      </c>
      <c r="I2770">
        <v>2</v>
      </c>
      <c r="J2770" t="s">
        <v>13818</v>
      </c>
      <c r="K2770" t="s">
        <v>13820</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13821</v>
      </c>
      <c r="G2771" s="88">
        <v>2</v>
      </c>
      <c r="H2771" s="88" t="s">
        <v>13770</v>
      </c>
      <c r="I2771">
        <v>2</v>
      </c>
      <c r="J2771" t="s">
        <v>13818</v>
      </c>
      <c r="K2771" t="s">
        <v>13822</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13821</v>
      </c>
      <c r="G2772" s="88">
        <v>2</v>
      </c>
      <c r="H2772" s="88" t="s">
        <v>13770</v>
      </c>
      <c r="I2772">
        <v>2</v>
      </c>
      <c r="J2772" t="s">
        <v>13818</v>
      </c>
      <c r="K2772" t="s">
        <v>13823</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13817</v>
      </c>
      <c r="G2773" s="88">
        <v>1</v>
      </c>
      <c r="H2773" s="88" t="s">
        <v>8278</v>
      </c>
      <c r="I2773">
        <v>2</v>
      </c>
      <c r="J2773" t="s">
        <v>13818</v>
      </c>
      <c r="K2773" t="s">
        <v>13819</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13821</v>
      </c>
      <c r="G2774" s="88">
        <v>2</v>
      </c>
      <c r="H2774" s="88" t="s">
        <v>13770</v>
      </c>
      <c r="I2774">
        <v>2</v>
      </c>
      <c r="J2774" t="s">
        <v>13818</v>
      </c>
      <c r="K2774" t="s">
        <v>13822</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13817</v>
      </c>
      <c r="G2775" s="88">
        <v>1</v>
      </c>
      <c r="H2775" s="88" t="s">
        <v>8278</v>
      </c>
      <c r="I2775">
        <v>2</v>
      </c>
      <c r="J2775" t="s">
        <v>13818</v>
      </c>
      <c r="K2775" t="s">
        <v>13819</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13817</v>
      </c>
      <c r="G2776" s="88">
        <v>1</v>
      </c>
      <c r="H2776" s="88" t="s">
        <v>8278</v>
      </c>
      <c r="I2776">
        <v>2</v>
      </c>
      <c r="J2776" t="s">
        <v>13818</v>
      </c>
      <c r="K2776" t="s">
        <v>13820</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13821</v>
      </c>
      <c r="G2777" s="88">
        <v>2</v>
      </c>
      <c r="H2777" s="88" t="s">
        <v>13770</v>
      </c>
      <c r="I2777">
        <v>2</v>
      </c>
      <c r="J2777" t="s">
        <v>13818</v>
      </c>
      <c r="K2777" t="s">
        <v>13822</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13821</v>
      </c>
      <c r="G2778" s="88">
        <v>2</v>
      </c>
      <c r="H2778" s="88" t="s">
        <v>13770</v>
      </c>
      <c r="I2778">
        <v>2</v>
      </c>
      <c r="J2778" t="s">
        <v>13818</v>
      </c>
      <c r="K2778" t="s">
        <v>13823</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13817</v>
      </c>
      <c r="G2779" s="88">
        <v>1</v>
      </c>
      <c r="H2779" s="88" t="s">
        <v>8278</v>
      </c>
      <c r="I2779">
        <v>2</v>
      </c>
      <c r="J2779" t="s">
        <v>13818</v>
      </c>
      <c r="K2779" t="s">
        <v>13819</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13817</v>
      </c>
      <c r="G2780" s="88">
        <v>1</v>
      </c>
      <c r="H2780" s="88" t="s">
        <v>8278</v>
      </c>
      <c r="I2780">
        <v>2</v>
      </c>
      <c r="J2780" t="s">
        <v>13818</v>
      </c>
      <c r="K2780" t="s">
        <v>13820</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13821</v>
      </c>
      <c r="G2781" s="88">
        <v>2</v>
      </c>
      <c r="H2781" s="88" t="s">
        <v>13770</v>
      </c>
      <c r="I2781">
        <v>2</v>
      </c>
      <c r="J2781" t="s">
        <v>13818</v>
      </c>
      <c r="K2781" t="s">
        <v>13822</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13821</v>
      </c>
      <c r="G2782" s="88">
        <v>2</v>
      </c>
      <c r="H2782" s="88" t="s">
        <v>13770</v>
      </c>
      <c r="I2782">
        <v>2</v>
      </c>
      <c r="J2782" t="s">
        <v>13818</v>
      </c>
      <c r="K2782" t="s">
        <v>13823</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13817</v>
      </c>
      <c r="G2783" s="88">
        <v>1</v>
      </c>
      <c r="H2783" s="88" t="s">
        <v>8278</v>
      </c>
      <c r="I2783">
        <v>2</v>
      </c>
      <c r="J2783" t="s">
        <v>13818</v>
      </c>
      <c r="K2783" t="s">
        <v>13819</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13817</v>
      </c>
      <c r="G2784" s="88">
        <v>1</v>
      </c>
      <c r="H2784" s="88" t="s">
        <v>8278</v>
      </c>
      <c r="I2784">
        <v>2</v>
      </c>
      <c r="J2784" t="s">
        <v>13818</v>
      </c>
      <c r="K2784" t="s">
        <v>13820</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13821</v>
      </c>
      <c r="G2785" s="88">
        <v>2</v>
      </c>
      <c r="H2785" s="88" t="s">
        <v>13770</v>
      </c>
      <c r="I2785">
        <v>2</v>
      </c>
      <c r="J2785" t="s">
        <v>13818</v>
      </c>
      <c r="K2785" t="s">
        <v>13822</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13821</v>
      </c>
      <c r="G2786" s="88">
        <v>2</v>
      </c>
      <c r="H2786" s="88" t="s">
        <v>13770</v>
      </c>
      <c r="I2786">
        <v>2</v>
      </c>
      <c r="J2786" t="s">
        <v>13818</v>
      </c>
      <c r="K2786" t="s">
        <v>13823</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13817</v>
      </c>
      <c r="G2787" s="88">
        <v>1</v>
      </c>
      <c r="H2787" s="88" t="s">
        <v>8278</v>
      </c>
      <c r="I2787">
        <v>2</v>
      </c>
      <c r="J2787" t="s">
        <v>13818</v>
      </c>
      <c r="K2787" t="s">
        <v>13819</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13817</v>
      </c>
      <c r="G2788" s="88">
        <v>1</v>
      </c>
      <c r="H2788" s="88" t="s">
        <v>8278</v>
      </c>
      <c r="I2788">
        <v>2</v>
      </c>
      <c r="J2788" t="s">
        <v>13818</v>
      </c>
      <c r="K2788" t="s">
        <v>13820</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13821</v>
      </c>
      <c r="G2789" s="88">
        <v>2</v>
      </c>
      <c r="H2789" s="88" t="s">
        <v>13770</v>
      </c>
      <c r="I2789">
        <v>2</v>
      </c>
      <c r="J2789" t="s">
        <v>13818</v>
      </c>
      <c r="K2789" t="s">
        <v>13822</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13821</v>
      </c>
      <c r="G2790" s="88">
        <v>2</v>
      </c>
      <c r="H2790" s="88" t="s">
        <v>13770</v>
      </c>
      <c r="I2790">
        <v>2</v>
      </c>
      <c r="J2790" t="s">
        <v>13818</v>
      </c>
      <c r="K2790" t="s">
        <v>13823</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13817</v>
      </c>
      <c r="G2791" s="88">
        <v>1</v>
      </c>
      <c r="H2791" s="88" t="s">
        <v>8278</v>
      </c>
      <c r="I2791">
        <v>2</v>
      </c>
      <c r="J2791" t="s">
        <v>13818</v>
      </c>
      <c r="K2791" t="s">
        <v>13819</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13817</v>
      </c>
      <c r="G2792" s="88">
        <v>1</v>
      </c>
      <c r="H2792" s="88" t="s">
        <v>8278</v>
      </c>
      <c r="I2792">
        <v>2</v>
      </c>
      <c r="J2792" t="s">
        <v>13818</v>
      </c>
      <c r="K2792" t="s">
        <v>13820</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13821</v>
      </c>
      <c r="G2793" s="88">
        <v>2</v>
      </c>
      <c r="H2793" s="88" t="s">
        <v>13770</v>
      </c>
      <c r="I2793">
        <v>2</v>
      </c>
      <c r="J2793" t="s">
        <v>13818</v>
      </c>
      <c r="K2793" t="s">
        <v>13822</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13821</v>
      </c>
      <c r="G2794" s="88">
        <v>2</v>
      </c>
      <c r="H2794" s="88" t="s">
        <v>13770</v>
      </c>
      <c r="I2794">
        <v>2</v>
      </c>
      <c r="J2794" t="s">
        <v>13818</v>
      </c>
      <c r="K2794" t="s">
        <v>13823</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13817</v>
      </c>
      <c r="G2795" s="88">
        <v>1</v>
      </c>
      <c r="H2795" s="88" t="s">
        <v>8278</v>
      </c>
      <c r="I2795">
        <v>2</v>
      </c>
      <c r="J2795" t="s">
        <v>13818</v>
      </c>
      <c r="K2795" t="s">
        <v>13819</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13817</v>
      </c>
      <c r="G2796" s="88">
        <v>1</v>
      </c>
      <c r="H2796" s="88" t="s">
        <v>8278</v>
      </c>
      <c r="I2796">
        <v>2</v>
      </c>
      <c r="J2796" t="s">
        <v>13818</v>
      </c>
      <c r="K2796" t="s">
        <v>13820</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13821</v>
      </c>
      <c r="G2797" s="88">
        <v>2</v>
      </c>
      <c r="H2797" s="88" t="s">
        <v>13770</v>
      </c>
      <c r="I2797">
        <v>2</v>
      </c>
      <c r="J2797" t="s">
        <v>13818</v>
      </c>
      <c r="K2797" t="s">
        <v>13822</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13821</v>
      </c>
      <c r="G2798" s="88">
        <v>2</v>
      </c>
      <c r="H2798" s="88" t="s">
        <v>13770</v>
      </c>
      <c r="I2798">
        <v>2</v>
      </c>
      <c r="J2798" t="s">
        <v>13818</v>
      </c>
      <c r="K2798" t="s">
        <v>13823</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13817</v>
      </c>
      <c r="G2799" s="88">
        <v>1</v>
      </c>
      <c r="H2799" s="88" t="s">
        <v>8278</v>
      </c>
      <c r="I2799">
        <v>2</v>
      </c>
      <c r="J2799" t="s">
        <v>13818</v>
      </c>
      <c r="K2799" t="s">
        <v>13819</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13817</v>
      </c>
      <c r="G2800" s="88">
        <v>1</v>
      </c>
      <c r="H2800" s="88" t="s">
        <v>8278</v>
      </c>
      <c r="I2800">
        <v>2</v>
      </c>
      <c r="J2800" t="s">
        <v>13818</v>
      </c>
      <c r="K2800" t="s">
        <v>13820</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13821</v>
      </c>
      <c r="G2801" s="88">
        <v>2</v>
      </c>
      <c r="H2801" s="88" t="s">
        <v>13770</v>
      </c>
      <c r="I2801">
        <v>2</v>
      </c>
      <c r="J2801" t="s">
        <v>13818</v>
      </c>
      <c r="K2801" t="s">
        <v>13822</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13821</v>
      </c>
      <c r="G2802" s="88">
        <v>2</v>
      </c>
      <c r="H2802" s="88" t="s">
        <v>13770</v>
      </c>
      <c r="I2802">
        <v>2</v>
      </c>
      <c r="J2802" t="s">
        <v>13818</v>
      </c>
      <c r="K2802" t="s">
        <v>13823</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13817</v>
      </c>
      <c r="G2803" s="88">
        <v>1</v>
      </c>
      <c r="H2803" s="88" t="s">
        <v>8278</v>
      </c>
      <c r="I2803">
        <v>2</v>
      </c>
      <c r="J2803" t="s">
        <v>13818</v>
      </c>
      <c r="K2803" t="s">
        <v>13819</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13821</v>
      </c>
      <c r="G2804" s="88">
        <v>2</v>
      </c>
      <c r="H2804" s="88" t="s">
        <v>13770</v>
      </c>
      <c r="I2804">
        <v>2</v>
      </c>
      <c r="J2804" t="s">
        <v>13818</v>
      </c>
      <c r="K2804" t="s">
        <v>13822</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13817</v>
      </c>
      <c r="G2805" s="88">
        <v>1</v>
      </c>
      <c r="H2805" s="88" t="s">
        <v>8278</v>
      </c>
      <c r="I2805">
        <v>2</v>
      </c>
      <c r="J2805" t="s">
        <v>13818</v>
      </c>
      <c r="K2805" t="s">
        <v>13819</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13817</v>
      </c>
      <c r="G2806" s="88">
        <v>1</v>
      </c>
      <c r="H2806" s="88" t="s">
        <v>8278</v>
      </c>
      <c r="I2806">
        <v>2</v>
      </c>
      <c r="J2806" t="s">
        <v>13818</v>
      </c>
      <c r="K2806" t="s">
        <v>13820</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13821</v>
      </c>
      <c r="G2807" s="88">
        <v>2</v>
      </c>
      <c r="H2807" s="88" t="s">
        <v>13770</v>
      </c>
      <c r="I2807">
        <v>2</v>
      </c>
      <c r="J2807" t="s">
        <v>13818</v>
      </c>
      <c r="K2807" t="s">
        <v>13822</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13821</v>
      </c>
      <c r="G2808" s="88">
        <v>2</v>
      </c>
      <c r="H2808" s="88" t="s">
        <v>13770</v>
      </c>
      <c r="I2808">
        <v>2</v>
      </c>
      <c r="J2808" t="s">
        <v>13818</v>
      </c>
      <c r="K2808" t="s">
        <v>13823</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13817</v>
      </c>
      <c r="G2809" s="88">
        <v>1</v>
      </c>
      <c r="H2809" s="88" t="s">
        <v>8278</v>
      </c>
      <c r="I2809">
        <v>2</v>
      </c>
      <c r="J2809" t="s">
        <v>13818</v>
      </c>
      <c r="K2809" t="s">
        <v>13819</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13817</v>
      </c>
      <c r="G2810" s="88">
        <v>1</v>
      </c>
      <c r="H2810" s="88" t="s">
        <v>8278</v>
      </c>
      <c r="I2810">
        <v>2</v>
      </c>
      <c r="J2810" t="s">
        <v>13818</v>
      </c>
      <c r="K2810" t="s">
        <v>13820</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13821</v>
      </c>
      <c r="G2811" s="88">
        <v>2</v>
      </c>
      <c r="H2811" s="88" t="s">
        <v>13770</v>
      </c>
      <c r="I2811">
        <v>2</v>
      </c>
      <c r="J2811" t="s">
        <v>13818</v>
      </c>
      <c r="K2811" t="s">
        <v>13822</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13821</v>
      </c>
      <c r="G2812" s="88">
        <v>2</v>
      </c>
      <c r="H2812" s="88" t="s">
        <v>13770</v>
      </c>
      <c r="I2812">
        <v>2</v>
      </c>
      <c r="J2812" t="s">
        <v>13818</v>
      </c>
      <c r="K2812" t="s">
        <v>13823</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13817</v>
      </c>
      <c r="G2813" s="88">
        <v>1</v>
      </c>
      <c r="H2813" s="88" t="s">
        <v>8278</v>
      </c>
      <c r="I2813">
        <v>2</v>
      </c>
      <c r="J2813" t="s">
        <v>13818</v>
      </c>
      <c r="K2813" t="s">
        <v>13819</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13821</v>
      </c>
      <c r="G2814" s="88">
        <v>2</v>
      </c>
      <c r="H2814" s="88" t="s">
        <v>13770</v>
      </c>
      <c r="I2814">
        <v>2</v>
      </c>
      <c r="J2814" t="s">
        <v>13818</v>
      </c>
      <c r="K2814" t="s">
        <v>13822</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13817</v>
      </c>
      <c r="G2815" s="88">
        <v>1</v>
      </c>
      <c r="H2815" s="88" t="s">
        <v>8278</v>
      </c>
      <c r="I2815">
        <v>2</v>
      </c>
      <c r="J2815" t="s">
        <v>13818</v>
      </c>
      <c r="K2815" t="s">
        <v>13819</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13817</v>
      </c>
      <c r="G2816" s="88">
        <v>1</v>
      </c>
      <c r="H2816" s="88" t="s">
        <v>8278</v>
      </c>
      <c r="I2816">
        <v>2</v>
      </c>
      <c r="J2816" t="s">
        <v>13818</v>
      </c>
      <c r="K2816" t="s">
        <v>13820</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13821</v>
      </c>
      <c r="G2817" s="88">
        <v>2</v>
      </c>
      <c r="H2817" s="88" t="s">
        <v>13770</v>
      </c>
      <c r="I2817">
        <v>2</v>
      </c>
      <c r="J2817" t="s">
        <v>13818</v>
      </c>
      <c r="K2817" t="s">
        <v>13822</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13821</v>
      </c>
      <c r="G2818" s="88">
        <v>2</v>
      </c>
      <c r="H2818" s="88" t="s">
        <v>13770</v>
      </c>
      <c r="I2818">
        <v>2</v>
      </c>
      <c r="J2818" t="s">
        <v>13818</v>
      </c>
      <c r="K2818" t="s">
        <v>13823</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13817</v>
      </c>
      <c r="G2819" s="88">
        <v>1</v>
      </c>
      <c r="H2819" s="88" t="s">
        <v>8278</v>
      </c>
      <c r="I2819">
        <v>2</v>
      </c>
      <c r="J2819" t="s">
        <v>13818</v>
      </c>
      <c r="K2819" t="s">
        <v>13819</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13821</v>
      </c>
      <c r="G2820" s="88">
        <v>2</v>
      </c>
      <c r="H2820" s="88" t="s">
        <v>13770</v>
      </c>
      <c r="I2820">
        <v>2</v>
      </c>
      <c r="J2820" t="s">
        <v>13818</v>
      </c>
      <c r="K2820" t="s">
        <v>13822</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13817</v>
      </c>
      <c r="G2821" s="88">
        <v>1</v>
      </c>
      <c r="H2821" s="88" t="s">
        <v>8278</v>
      </c>
      <c r="I2821">
        <v>2</v>
      </c>
      <c r="J2821" t="s">
        <v>13818</v>
      </c>
      <c r="K2821" t="s">
        <v>13819</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13817</v>
      </c>
      <c r="G2822" s="88">
        <v>1</v>
      </c>
      <c r="H2822" s="88" t="s">
        <v>8278</v>
      </c>
      <c r="I2822">
        <v>2</v>
      </c>
      <c r="J2822" t="s">
        <v>13818</v>
      </c>
      <c r="K2822" t="s">
        <v>13820</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13821</v>
      </c>
      <c r="G2823" s="88">
        <v>2</v>
      </c>
      <c r="H2823" s="88" t="s">
        <v>13770</v>
      </c>
      <c r="I2823">
        <v>2</v>
      </c>
      <c r="J2823" t="s">
        <v>13818</v>
      </c>
      <c r="K2823" t="s">
        <v>13822</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13821</v>
      </c>
      <c r="G2824" s="88">
        <v>2</v>
      </c>
      <c r="H2824" s="88" t="s">
        <v>13770</v>
      </c>
      <c r="I2824">
        <v>2</v>
      </c>
      <c r="J2824" t="s">
        <v>13818</v>
      </c>
      <c r="K2824" t="s">
        <v>13823</v>
      </c>
      <c r="L2824">
        <v>270107</v>
      </c>
      <c r="M2824" t="s">
        <v>13588</v>
      </c>
      <c r="N2824">
        <v>270107007</v>
      </c>
      <c r="O2824" t="s">
        <v>13618</v>
      </c>
      <c r="P2824">
        <v>0</v>
      </c>
      <c r="Q2824">
        <v>470.58947368421099</v>
      </c>
      <c r="R2824">
        <v>0</v>
      </c>
    </row>
    <row r="2825" spans="1:18" x14ac:dyDescent="0.25">
      <c r="A2825">
        <v>10</v>
      </c>
      <c r="B2825">
        <v>10305</v>
      </c>
      <c r="C2825" t="s">
        <v>777</v>
      </c>
      <c r="D2825" t="s">
        <v>13774</v>
      </c>
      <c r="E2825">
        <v>5</v>
      </c>
      <c r="F2825" t="s">
        <v>13817</v>
      </c>
      <c r="G2825" s="88">
        <v>1</v>
      </c>
      <c r="H2825" s="88" t="s">
        <v>8278</v>
      </c>
      <c r="I2825">
        <v>2</v>
      </c>
      <c r="J2825" t="s">
        <v>13818</v>
      </c>
      <c r="K2825" t="s">
        <v>13819</v>
      </c>
      <c r="L2825">
        <v>270107</v>
      </c>
      <c r="M2825" t="s">
        <v>13588</v>
      </c>
      <c r="N2825">
        <v>270107007</v>
      </c>
      <c r="O2825" t="s">
        <v>13618</v>
      </c>
      <c r="P2825">
        <v>0</v>
      </c>
      <c r="Q2825">
        <v>1711.6794776666891</v>
      </c>
      <c r="R2825">
        <v>0</v>
      </c>
    </row>
    <row r="2826" spans="1:18" x14ac:dyDescent="0.25">
      <c r="A2826">
        <v>10</v>
      </c>
      <c r="B2826">
        <v>10305</v>
      </c>
      <c r="C2826" t="s">
        <v>777</v>
      </c>
      <c r="D2826" t="s">
        <v>13774</v>
      </c>
      <c r="E2826">
        <v>6</v>
      </c>
      <c r="F2826" t="s">
        <v>13821</v>
      </c>
      <c r="G2826" s="88">
        <v>2</v>
      </c>
      <c r="H2826" s="88" t="s">
        <v>13770</v>
      </c>
      <c r="I2826">
        <v>2</v>
      </c>
      <c r="J2826" t="s">
        <v>13818</v>
      </c>
      <c r="K2826" t="s">
        <v>13822</v>
      </c>
      <c r="L2826">
        <v>270107</v>
      </c>
      <c r="M2826" t="s">
        <v>13588</v>
      </c>
      <c r="N2826">
        <v>270107007</v>
      </c>
      <c r="O2826" t="s">
        <v>13618</v>
      </c>
      <c r="P2826">
        <v>0</v>
      </c>
      <c r="Q2826">
        <v>1711.6794776666891</v>
      </c>
      <c r="R2826">
        <v>0</v>
      </c>
    </row>
    <row r="2827" spans="1:18" x14ac:dyDescent="0.25">
      <c r="A2827">
        <v>10</v>
      </c>
      <c r="B2827">
        <v>10306</v>
      </c>
      <c r="C2827" t="s">
        <v>777</v>
      </c>
      <c r="D2827" t="s">
        <v>13775</v>
      </c>
      <c r="E2827">
        <v>5</v>
      </c>
      <c r="F2827" t="s">
        <v>13817</v>
      </c>
      <c r="G2827" s="88">
        <v>1</v>
      </c>
      <c r="H2827" s="88" t="s">
        <v>8278</v>
      </c>
      <c r="I2827">
        <v>2</v>
      </c>
      <c r="J2827" t="s">
        <v>13818</v>
      </c>
      <c r="K2827" t="s">
        <v>13819</v>
      </c>
      <c r="L2827">
        <v>270107</v>
      </c>
      <c r="M2827" t="s">
        <v>13588</v>
      </c>
      <c r="N2827">
        <v>270107007</v>
      </c>
      <c r="O2827" t="s">
        <v>13618</v>
      </c>
      <c r="P2827">
        <v>0</v>
      </c>
      <c r="Q2827">
        <v>3009.6332411075491</v>
      </c>
      <c r="R2827">
        <v>0</v>
      </c>
    </row>
    <row r="2828" spans="1:18" x14ac:dyDescent="0.25">
      <c r="A2828">
        <v>10</v>
      </c>
      <c r="B2828">
        <v>10306</v>
      </c>
      <c r="C2828" t="s">
        <v>777</v>
      </c>
      <c r="D2828" t="s">
        <v>13775</v>
      </c>
      <c r="E2828">
        <v>6</v>
      </c>
      <c r="F2828" t="s">
        <v>13821</v>
      </c>
      <c r="G2828" s="88">
        <v>2</v>
      </c>
      <c r="H2828" s="88" t="s">
        <v>13770</v>
      </c>
      <c r="I2828">
        <v>2</v>
      </c>
      <c r="J2828" t="s">
        <v>13818</v>
      </c>
      <c r="K2828" t="s">
        <v>13822</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13817</v>
      </c>
      <c r="G2829" s="88">
        <v>1</v>
      </c>
      <c r="H2829" s="88" t="s">
        <v>8278</v>
      </c>
      <c r="I2829">
        <v>2</v>
      </c>
      <c r="J2829" t="s">
        <v>13818</v>
      </c>
      <c r="K2829" t="s">
        <v>13819</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13817</v>
      </c>
      <c r="G2830" s="88">
        <v>1</v>
      </c>
      <c r="H2830" s="88" t="s">
        <v>8278</v>
      </c>
      <c r="I2830">
        <v>2</v>
      </c>
      <c r="J2830" t="s">
        <v>13818</v>
      </c>
      <c r="K2830" t="s">
        <v>13820</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13821</v>
      </c>
      <c r="G2831" s="88">
        <v>2</v>
      </c>
      <c r="H2831" s="88" t="s">
        <v>13770</v>
      </c>
      <c r="I2831">
        <v>2</v>
      </c>
      <c r="J2831" t="s">
        <v>13818</v>
      </c>
      <c r="K2831" t="s">
        <v>13822</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13821</v>
      </c>
      <c r="G2832" s="88">
        <v>2</v>
      </c>
      <c r="H2832" s="88" t="s">
        <v>13770</v>
      </c>
      <c r="I2832">
        <v>2</v>
      </c>
      <c r="J2832" t="s">
        <v>13818</v>
      </c>
      <c r="K2832" t="s">
        <v>13823</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13817</v>
      </c>
      <c r="G2833" s="88">
        <v>1</v>
      </c>
      <c r="H2833" s="88" t="s">
        <v>8278</v>
      </c>
      <c r="I2833">
        <v>2</v>
      </c>
      <c r="J2833" t="s">
        <v>13818</v>
      </c>
      <c r="K2833" t="s">
        <v>13819</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13821</v>
      </c>
      <c r="G2834" s="88">
        <v>2</v>
      </c>
      <c r="H2834" s="88" t="s">
        <v>13770</v>
      </c>
      <c r="I2834">
        <v>2</v>
      </c>
      <c r="J2834" t="s">
        <v>13818</v>
      </c>
      <c r="K2834" t="s">
        <v>13822</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13817</v>
      </c>
      <c r="G2835" s="88">
        <v>1</v>
      </c>
      <c r="H2835" s="88" t="s">
        <v>8278</v>
      </c>
      <c r="I2835">
        <v>2</v>
      </c>
      <c r="J2835" t="s">
        <v>13818</v>
      </c>
      <c r="K2835" t="s">
        <v>13819</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13817</v>
      </c>
      <c r="G2836" s="88">
        <v>1</v>
      </c>
      <c r="H2836" s="88" t="s">
        <v>8278</v>
      </c>
      <c r="I2836">
        <v>2</v>
      </c>
      <c r="J2836" t="s">
        <v>13818</v>
      </c>
      <c r="K2836" t="s">
        <v>13820</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13821</v>
      </c>
      <c r="G2837" s="88">
        <v>2</v>
      </c>
      <c r="H2837" s="88" t="s">
        <v>13770</v>
      </c>
      <c r="I2837">
        <v>2</v>
      </c>
      <c r="J2837" t="s">
        <v>13818</v>
      </c>
      <c r="K2837" t="s">
        <v>13822</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13821</v>
      </c>
      <c r="G2838" s="88">
        <v>2</v>
      </c>
      <c r="H2838" s="88" t="s">
        <v>13770</v>
      </c>
      <c r="I2838">
        <v>2</v>
      </c>
      <c r="J2838" t="s">
        <v>13818</v>
      </c>
      <c r="K2838" t="s">
        <v>13823</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13817</v>
      </c>
      <c r="G2839" s="88">
        <v>1</v>
      </c>
      <c r="H2839" s="88" t="s">
        <v>8278</v>
      </c>
      <c r="I2839">
        <v>2</v>
      </c>
      <c r="J2839" t="s">
        <v>13818</v>
      </c>
      <c r="K2839" t="s">
        <v>13819</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13817</v>
      </c>
      <c r="G2840" s="88">
        <v>1</v>
      </c>
      <c r="H2840" s="88" t="s">
        <v>8278</v>
      </c>
      <c r="I2840">
        <v>2</v>
      </c>
      <c r="J2840" t="s">
        <v>13818</v>
      </c>
      <c r="K2840" t="s">
        <v>13820</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13821</v>
      </c>
      <c r="G2841" s="88">
        <v>2</v>
      </c>
      <c r="H2841" s="88" t="s">
        <v>13770</v>
      </c>
      <c r="I2841">
        <v>2</v>
      </c>
      <c r="J2841" t="s">
        <v>13818</v>
      </c>
      <c r="K2841" t="s">
        <v>13822</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13821</v>
      </c>
      <c r="G2842" s="88">
        <v>2</v>
      </c>
      <c r="H2842" s="88" t="s">
        <v>13770</v>
      </c>
      <c r="I2842">
        <v>2</v>
      </c>
      <c r="J2842" t="s">
        <v>13818</v>
      </c>
      <c r="K2842" t="s">
        <v>13823</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13817</v>
      </c>
      <c r="G2843" s="88">
        <v>1</v>
      </c>
      <c r="H2843" s="88" t="s">
        <v>8278</v>
      </c>
      <c r="I2843">
        <v>2</v>
      </c>
      <c r="J2843" t="s">
        <v>13818</v>
      </c>
      <c r="K2843" t="s">
        <v>13819</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13817</v>
      </c>
      <c r="G2844" s="88">
        <v>1</v>
      </c>
      <c r="H2844" s="88" t="s">
        <v>8278</v>
      </c>
      <c r="I2844">
        <v>2</v>
      </c>
      <c r="J2844" t="s">
        <v>13818</v>
      </c>
      <c r="K2844" t="s">
        <v>13820</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13821</v>
      </c>
      <c r="G2845" s="88">
        <v>2</v>
      </c>
      <c r="H2845" s="88" t="s">
        <v>13770</v>
      </c>
      <c r="I2845">
        <v>2</v>
      </c>
      <c r="J2845" t="s">
        <v>13818</v>
      </c>
      <c r="K2845" t="s">
        <v>13822</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13821</v>
      </c>
      <c r="G2846" s="88">
        <v>2</v>
      </c>
      <c r="H2846" s="88" t="s">
        <v>13770</v>
      </c>
      <c r="I2846">
        <v>2</v>
      </c>
      <c r="J2846" t="s">
        <v>13818</v>
      </c>
      <c r="K2846" t="s">
        <v>13823</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13817</v>
      </c>
      <c r="G2847" s="88">
        <v>1</v>
      </c>
      <c r="H2847" s="88" t="s">
        <v>8278</v>
      </c>
      <c r="I2847">
        <v>2</v>
      </c>
      <c r="J2847" t="s">
        <v>13818</v>
      </c>
      <c r="K2847" t="s">
        <v>13819</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13817</v>
      </c>
      <c r="G2848" s="88">
        <v>1</v>
      </c>
      <c r="H2848" s="88" t="s">
        <v>8278</v>
      </c>
      <c r="I2848">
        <v>2</v>
      </c>
      <c r="J2848" t="s">
        <v>13818</v>
      </c>
      <c r="K2848" t="s">
        <v>13820</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13821</v>
      </c>
      <c r="G2849" s="88">
        <v>2</v>
      </c>
      <c r="H2849" s="88" t="s">
        <v>13770</v>
      </c>
      <c r="I2849">
        <v>2</v>
      </c>
      <c r="J2849" t="s">
        <v>13818</v>
      </c>
      <c r="K2849" t="s">
        <v>13822</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13821</v>
      </c>
      <c r="G2850" s="88">
        <v>2</v>
      </c>
      <c r="H2850" s="88" t="s">
        <v>13770</v>
      </c>
      <c r="I2850">
        <v>2</v>
      </c>
      <c r="J2850" t="s">
        <v>13818</v>
      </c>
      <c r="K2850" t="s">
        <v>13823</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13817</v>
      </c>
      <c r="G2851" s="88">
        <v>1</v>
      </c>
      <c r="H2851" s="88" t="s">
        <v>8278</v>
      </c>
      <c r="I2851">
        <v>2</v>
      </c>
      <c r="J2851" t="s">
        <v>13818</v>
      </c>
      <c r="K2851" t="s">
        <v>13819</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13817</v>
      </c>
      <c r="G2852" s="88">
        <v>1</v>
      </c>
      <c r="H2852" s="88" t="s">
        <v>8278</v>
      </c>
      <c r="I2852">
        <v>2</v>
      </c>
      <c r="J2852" t="s">
        <v>13818</v>
      </c>
      <c r="K2852" t="s">
        <v>13820</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13821</v>
      </c>
      <c r="G2853" s="88">
        <v>2</v>
      </c>
      <c r="H2853" s="88" t="s">
        <v>13770</v>
      </c>
      <c r="I2853">
        <v>2</v>
      </c>
      <c r="J2853" t="s">
        <v>13818</v>
      </c>
      <c r="K2853" t="s">
        <v>13822</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13821</v>
      </c>
      <c r="G2854" s="88">
        <v>2</v>
      </c>
      <c r="H2854" s="88" t="s">
        <v>13770</v>
      </c>
      <c r="I2854">
        <v>2</v>
      </c>
      <c r="J2854" t="s">
        <v>13818</v>
      </c>
      <c r="K2854" t="s">
        <v>13823</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13817</v>
      </c>
      <c r="G2855" s="88">
        <v>1</v>
      </c>
      <c r="H2855" s="88" t="s">
        <v>8278</v>
      </c>
      <c r="I2855">
        <v>2</v>
      </c>
      <c r="J2855" t="s">
        <v>13818</v>
      </c>
      <c r="K2855" t="s">
        <v>13819</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13817</v>
      </c>
      <c r="G2856" s="88">
        <v>1</v>
      </c>
      <c r="H2856" s="88" t="s">
        <v>8278</v>
      </c>
      <c r="I2856">
        <v>2</v>
      </c>
      <c r="J2856" t="s">
        <v>13818</v>
      </c>
      <c r="K2856" t="s">
        <v>13820</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13821</v>
      </c>
      <c r="G2857" s="88">
        <v>2</v>
      </c>
      <c r="H2857" s="88" t="s">
        <v>13770</v>
      </c>
      <c r="I2857">
        <v>2</v>
      </c>
      <c r="J2857" t="s">
        <v>13818</v>
      </c>
      <c r="K2857" t="s">
        <v>13822</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13821</v>
      </c>
      <c r="G2858" s="88">
        <v>2</v>
      </c>
      <c r="H2858" s="88" t="s">
        <v>13770</v>
      </c>
      <c r="I2858">
        <v>2</v>
      </c>
      <c r="J2858" t="s">
        <v>13818</v>
      </c>
      <c r="K2858" t="s">
        <v>13823</v>
      </c>
      <c r="L2858">
        <v>270107</v>
      </c>
      <c r="M2858" t="s">
        <v>13588</v>
      </c>
      <c r="N2858">
        <v>270107007</v>
      </c>
      <c r="O2858" t="s">
        <v>13618</v>
      </c>
      <c r="P2858">
        <v>0</v>
      </c>
      <c r="Q2858">
        <v>305.60171794405488</v>
      </c>
      <c r="R2858">
        <v>0</v>
      </c>
    </row>
    <row r="2859" spans="1:18" x14ac:dyDescent="0.25">
      <c r="A2859">
        <v>12</v>
      </c>
      <c r="B2859">
        <v>12101</v>
      </c>
      <c r="C2859" t="s">
        <v>13776</v>
      </c>
      <c r="D2859" t="s">
        <v>1793</v>
      </c>
      <c r="E2859">
        <v>5</v>
      </c>
      <c r="F2859" t="s">
        <v>13817</v>
      </c>
      <c r="G2859" s="88">
        <v>1</v>
      </c>
      <c r="H2859" s="88" t="s">
        <v>8278</v>
      </c>
      <c r="I2859">
        <v>2</v>
      </c>
      <c r="J2859" t="s">
        <v>13818</v>
      </c>
      <c r="K2859" t="s">
        <v>13819</v>
      </c>
      <c r="L2859">
        <v>270107</v>
      </c>
      <c r="M2859" t="s">
        <v>13588</v>
      </c>
      <c r="N2859">
        <v>270107007</v>
      </c>
      <c r="O2859" t="s">
        <v>13618</v>
      </c>
      <c r="P2859">
        <v>36501</v>
      </c>
      <c r="Q2859">
        <v>39146.602853327771</v>
      </c>
      <c r="R2859">
        <v>37426.002815491796</v>
      </c>
    </row>
    <row r="2860" spans="1:18" x14ac:dyDescent="0.25">
      <c r="A2860">
        <v>12</v>
      </c>
      <c r="B2860">
        <v>12101</v>
      </c>
      <c r="C2860" t="s">
        <v>13776</v>
      </c>
      <c r="D2860" t="s">
        <v>1793</v>
      </c>
      <c r="E2860">
        <v>5</v>
      </c>
      <c r="F2860" t="s">
        <v>13817</v>
      </c>
      <c r="G2860" s="88">
        <v>1</v>
      </c>
      <c r="H2860" s="88" t="s">
        <v>8278</v>
      </c>
      <c r="I2860">
        <v>2</v>
      </c>
      <c r="J2860" t="s">
        <v>13818</v>
      </c>
      <c r="K2860" t="s">
        <v>13820</v>
      </c>
      <c r="L2860">
        <v>270107</v>
      </c>
      <c r="M2860" t="s">
        <v>13588</v>
      </c>
      <c r="N2860">
        <v>270107007</v>
      </c>
      <c r="O2860" t="s">
        <v>13618</v>
      </c>
      <c r="P2860">
        <v>2612</v>
      </c>
      <c r="Q2860">
        <v>6448.3497358618461</v>
      </c>
      <c r="R2860">
        <v>5015.8620853192024</v>
      </c>
    </row>
    <row r="2861" spans="1:18" x14ac:dyDescent="0.25">
      <c r="A2861">
        <v>12</v>
      </c>
      <c r="B2861">
        <v>12101</v>
      </c>
      <c r="C2861" t="s">
        <v>13776</v>
      </c>
      <c r="D2861" t="s">
        <v>1793</v>
      </c>
      <c r="E2861">
        <v>5</v>
      </c>
      <c r="F2861" t="s">
        <v>13817</v>
      </c>
      <c r="G2861" s="88">
        <v>1</v>
      </c>
      <c r="H2861" s="88" t="s">
        <v>8278</v>
      </c>
      <c r="I2861">
        <v>2</v>
      </c>
      <c r="J2861" t="s">
        <v>13818</v>
      </c>
      <c r="K2861" t="s">
        <v>13771</v>
      </c>
      <c r="L2861">
        <v>270107</v>
      </c>
      <c r="M2861" t="s">
        <v>13588</v>
      </c>
      <c r="N2861">
        <v>270107007</v>
      </c>
      <c r="O2861" t="s">
        <v>13618</v>
      </c>
      <c r="P2861">
        <v>69</v>
      </c>
      <c r="Q2861">
        <v>0</v>
      </c>
      <c r="R2861">
        <v>0</v>
      </c>
    </row>
    <row r="2862" spans="1:18" x14ac:dyDescent="0.25">
      <c r="A2862">
        <v>12</v>
      </c>
      <c r="B2862">
        <v>12101</v>
      </c>
      <c r="C2862" t="s">
        <v>13776</v>
      </c>
      <c r="D2862" t="s">
        <v>1793</v>
      </c>
      <c r="E2862">
        <v>6</v>
      </c>
      <c r="F2862" t="s">
        <v>13821</v>
      </c>
      <c r="G2862" s="88">
        <v>2</v>
      </c>
      <c r="H2862" s="88" t="s">
        <v>13770</v>
      </c>
      <c r="I2862">
        <v>2</v>
      </c>
      <c r="J2862" t="s">
        <v>13818</v>
      </c>
      <c r="K2862" t="s">
        <v>13822</v>
      </c>
      <c r="L2862">
        <v>270107</v>
      </c>
      <c r="M2862" t="s">
        <v>13588</v>
      </c>
      <c r="N2862">
        <v>270107007</v>
      </c>
      <c r="O2862" t="s">
        <v>13618</v>
      </c>
      <c r="P2862">
        <v>31327</v>
      </c>
      <c r="Q2862">
        <v>35628.086617177185</v>
      </c>
      <c r="R2862">
        <v>29359.520037940558</v>
      </c>
    </row>
    <row r="2863" spans="1:18" x14ac:dyDescent="0.25">
      <c r="A2863">
        <v>12</v>
      </c>
      <c r="B2863">
        <v>12101</v>
      </c>
      <c r="C2863" t="s">
        <v>13776</v>
      </c>
      <c r="D2863" t="s">
        <v>1793</v>
      </c>
      <c r="E2863">
        <v>6</v>
      </c>
      <c r="F2863" t="s">
        <v>13821</v>
      </c>
      <c r="G2863" s="88">
        <v>2</v>
      </c>
      <c r="H2863" s="88" t="s">
        <v>13770</v>
      </c>
      <c r="I2863">
        <v>2</v>
      </c>
      <c r="J2863" t="s">
        <v>13818</v>
      </c>
      <c r="K2863" t="s">
        <v>13823</v>
      </c>
      <c r="L2863">
        <v>270107</v>
      </c>
      <c r="M2863" t="s">
        <v>13588</v>
      </c>
      <c r="N2863">
        <v>270107007</v>
      </c>
      <c r="O2863" t="s">
        <v>13618</v>
      </c>
      <c r="P2863">
        <v>7855</v>
      </c>
      <c r="Q2863">
        <v>9966.8659720124688</v>
      </c>
      <c r="R2863">
        <v>13082.34486287053</v>
      </c>
    </row>
    <row r="2864" spans="1:18" x14ac:dyDescent="0.25">
      <c r="A2864">
        <v>12</v>
      </c>
      <c r="B2864">
        <v>12301</v>
      </c>
      <c r="C2864" t="s">
        <v>13776</v>
      </c>
      <c r="D2864" t="s">
        <v>1810</v>
      </c>
      <c r="E2864">
        <v>5</v>
      </c>
      <c r="F2864" t="s">
        <v>13817</v>
      </c>
      <c r="G2864" s="88">
        <v>1</v>
      </c>
      <c r="H2864" s="88" t="s">
        <v>8278</v>
      </c>
      <c r="I2864">
        <v>2</v>
      </c>
      <c r="J2864" t="s">
        <v>13818</v>
      </c>
      <c r="K2864" t="s">
        <v>13819</v>
      </c>
      <c r="L2864">
        <v>270107</v>
      </c>
      <c r="M2864" t="s">
        <v>13588</v>
      </c>
      <c r="N2864">
        <v>270107007</v>
      </c>
      <c r="O2864" t="s">
        <v>13618</v>
      </c>
      <c r="P2864">
        <v>0</v>
      </c>
      <c r="Q2864">
        <v>1741.3086124401891</v>
      </c>
      <c r="R2864">
        <v>0</v>
      </c>
    </row>
    <row r="2865" spans="1:18" x14ac:dyDescent="0.25">
      <c r="A2865">
        <v>12</v>
      </c>
      <c r="B2865">
        <v>12301</v>
      </c>
      <c r="C2865" t="s">
        <v>13776</v>
      </c>
      <c r="D2865" t="s">
        <v>1810</v>
      </c>
      <c r="E2865">
        <v>5</v>
      </c>
      <c r="F2865" t="s">
        <v>13817</v>
      </c>
      <c r="G2865" s="88">
        <v>1</v>
      </c>
      <c r="H2865" s="88" t="s">
        <v>8278</v>
      </c>
      <c r="I2865">
        <v>2</v>
      </c>
      <c r="J2865" t="s">
        <v>13818</v>
      </c>
      <c r="K2865" t="s">
        <v>13820</v>
      </c>
      <c r="L2865">
        <v>270107</v>
      </c>
      <c r="M2865" t="s">
        <v>13588</v>
      </c>
      <c r="N2865">
        <v>270107007</v>
      </c>
      <c r="O2865" t="s">
        <v>13618</v>
      </c>
      <c r="P2865">
        <v>0</v>
      </c>
      <c r="Q2865">
        <v>122.363636363636</v>
      </c>
      <c r="R2865">
        <v>0</v>
      </c>
    </row>
    <row r="2866" spans="1:18" x14ac:dyDescent="0.25">
      <c r="A2866">
        <v>12</v>
      </c>
      <c r="B2866">
        <v>12301</v>
      </c>
      <c r="C2866" t="s">
        <v>13776</v>
      </c>
      <c r="D2866" t="s">
        <v>1810</v>
      </c>
      <c r="E2866">
        <v>6</v>
      </c>
      <c r="F2866" t="s">
        <v>13821</v>
      </c>
      <c r="G2866" s="88">
        <v>2</v>
      </c>
      <c r="H2866" s="88" t="s">
        <v>13770</v>
      </c>
      <c r="I2866">
        <v>2</v>
      </c>
      <c r="J2866" t="s">
        <v>13818</v>
      </c>
      <c r="K2866" t="s">
        <v>13822</v>
      </c>
      <c r="L2866">
        <v>270107</v>
      </c>
      <c r="M2866" t="s">
        <v>13588</v>
      </c>
      <c r="N2866">
        <v>270107007</v>
      </c>
      <c r="O2866" t="s">
        <v>13618</v>
      </c>
      <c r="P2866">
        <v>0</v>
      </c>
      <c r="Q2866">
        <v>1618.9449760765531</v>
      </c>
      <c r="R2866">
        <v>0</v>
      </c>
    </row>
    <row r="2867" spans="1:18" x14ac:dyDescent="0.25">
      <c r="A2867">
        <v>12</v>
      </c>
      <c r="B2867">
        <v>12301</v>
      </c>
      <c r="C2867" t="s">
        <v>13776</v>
      </c>
      <c r="D2867" t="s">
        <v>1810</v>
      </c>
      <c r="E2867">
        <v>6</v>
      </c>
      <c r="F2867" t="s">
        <v>13821</v>
      </c>
      <c r="G2867" s="88">
        <v>2</v>
      </c>
      <c r="H2867" s="88" t="s">
        <v>13770</v>
      </c>
      <c r="I2867">
        <v>2</v>
      </c>
      <c r="J2867" t="s">
        <v>13818</v>
      </c>
      <c r="K2867" t="s">
        <v>13823</v>
      </c>
      <c r="L2867">
        <v>270107</v>
      </c>
      <c r="M2867" t="s">
        <v>13588</v>
      </c>
      <c r="N2867">
        <v>270107007</v>
      </c>
      <c r="O2867" t="s">
        <v>13618</v>
      </c>
      <c r="P2867">
        <v>0</v>
      </c>
      <c r="Q2867">
        <v>244.72727272727201</v>
      </c>
      <c r="R2867">
        <v>0</v>
      </c>
    </row>
    <row r="2868" spans="1:18" x14ac:dyDescent="0.25">
      <c r="A2868">
        <v>12</v>
      </c>
      <c r="B2868">
        <v>12401</v>
      </c>
      <c r="C2868" t="s">
        <v>13776</v>
      </c>
      <c r="D2868" t="s">
        <v>1819</v>
      </c>
      <c r="E2868">
        <v>5</v>
      </c>
      <c r="F2868" t="s">
        <v>13817</v>
      </c>
      <c r="G2868" s="88">
        <v>1</v>
      </c>
      <c r="H2868" s="88" t="s">
        <v>8278</v>
      </c>
      <c r="I2868">
        <v>2</v>
      </c>
      <c r="J2868" t="s">
        <v>13818</v>
      </c>
      <c r="K2868" t="s">
        <v>13819</v>
      </c>
      <c r="L2868">
        <v>270107</v>
      </c>
      <c r="M2868" t="s">
        <v>13588</v>
      </c>
      <c r="N2868">
        <v>270107007</v>
      </c>
      <c r="O2868" t="s">
        <v>13618</v>
      </c>
      <c r="P2868">
        <v>0</v>
      </c>
      <c r="Q2868">
        <v>4815.014381620008</v>
      </c>
      <c r="R2868">
        <v>7877.3468934215516</v>
      </c>
    </row>
    <row r="2869" spans="1:18" x14ac:dyDescent="0.25">
      <c r="A2869">
        <v>12</v>
      </c>
      <c r="B2869">
        <v>12401</v>
      </c>
      <c r="C2869" t="s">
        <v>13776</v>
      </c>
      <c r="D2869" t="s">
        <v>1819</v>
      </c>
      <c r="E2869">
        <v>5</v>
      </c>
      <c r="F2869" t="s">
        <v>13817</v>
      </c>
      <c r="G2869" s="88">
        <v>1</v>
      </c>
      <c r="H2869" s="88" t="s">
        <v>8278</v>
      </c>
      <c r="I2869">
        <v>2</v>
      </c>
      <c r="J2869" t="s">
        <v>13818</v>
      </c>
      <c r="K2869" t="s">
        <v>13820</v>
      </c>
      <c r="L2869">
        <v>270107</v>
      </c>
      <c r="M2869" t="s">
        <v>13588</v>
      </c>
      <c r="N2869">
        <v>270107007</v>
      </c>
      <c r="O2869" t="s">
        <v>13618</v>
      </c>
      <c r="P2869">
        <v>0</v>
      </c>
      <c r="Q2869">
        <v>795.36078038648361</v>
      </c>
      <c r="R2869">
        <v>2706.7882057673814</v>
      </c>
    </row>
    <row r="2870" spans="1:18" x14ac:dyDescent="0.25">
      <c r="A2870">
        <v>12</v>
      </c>
      <c r="B2870">
        <v>12401</v>
      </c>
      <c r="C2870" t="s">
        <v>13776</v>
      </c>
      <c r="D2870" t="s">
        <v>1819</v>
      </c>
      <c r="E2870">
        <v>6</v>
      </c>
      <c r="F2870" t="s">
        <v>13821</v>
      </c>
      <c r="G2870" s="88">
        <v>2</v>
      </c>
      <c r="H2870" s="88" t="s">
        <v>13770</v>
      </c>
      <c r="I2870">
        <v>2</v>
      </c>
      <c r="J2870" t="s">
        <v>13818</v>
      </c>
      <c r="K2870" t="s">
        <v>13822</v>
      </c>
      <c r="L2870">
        <v>270107</v>
      </c>
      <c r="M2870" t="s">
        <v>13588</v>
      </c>
      <c r="N2870">
        <v>270107007</v>
      </c>
      <c r="O2870" t="s">
        <v>13618</v>
      </c>
      <c r="P2870">
        <v>0</v>
      </c>
      <c r="Q2870">
        <v>3875.8743804543028</v>
      </c>
      <c r="R2870">
        <v>4872.9717384715077</v>
      </c>
    </row>
    <row r="2871" spans="1:18" x14ac:dyDescent="0.25">
      <c r="A2871">
        <v>12</v>
      </c>
      <c r="B2871">
        <v>12401</v>
      </c>
      <c r="C2871" t="s">
        <v>13776</v>
      </c>
      <c r="D2871" t="s">
        <v>1819</v>
      </c>
      <c r="E2871">
        <v>6</v>
      </c>
      <c r="F2871" t="s">
        <v>13821</v>
      </c>
      <c r="G2871" s="88">
        <v>2</v>
      </c>
      <c r="H2871" s="88" t="s">
        <v>13770</v>
      </c>
      <c r="I2871">
        <v>2</v>
      </c>
      <c r="J2871" t="s">
        <v>13818</v>
      </c>
      <c r="K2871" t="s">
        <v>13823</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13817</v>
      </c>
      <c r="G2872" s="88">
        <v>1</v>
      </c>
      <c r="H2872" s="88" t="s">
        <v>8278</v>
      </c>
      <c r="I2872">
        <v>2</v>
      </c>
      <c r="J2872" t="s">
        <v>13818</v>
      </c>
      <c r="K2872" t="s">
        <v>13819</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13817</v>
      </c>
      <c r="G2873" s="88">
        <v>1</v>
      </c>
      <c r="H2873" s="88" t="s">
        <v>8278</v>
      </c>
      <c r="I2873">
        <v>2</v>
      </c>
      <c r="J2873" t="s">
        <v>13818</v>
      </c>
      <c r="K2873" t="s">
        <v>13820</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13821</v>
      </c>
      <c r="G2874" s="88">
        <v>2</v>
      </c>
      <c r="H2874" s="88" t="s">
        <v>13770</v>
      </c>
      <c r="I2874">
        <v>2</v>
      </c>
      <c r="J2874" t="s">
        <v>13818</v>
      </c>
      <c r="K2874" t="s">
        <v>13822</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13821</v>
      </c>
      <c r="G2875" s="88">
        <v>2</v>
      </c>
      <c r="H2875" s="88" t="s">
        <v>13770</v>
      </c>
      <c r="I2875">
        <v>2</v>
      </c>
      <c r="J2875" t="s">
        <v>13818</v>
      </c>
      <c r="K2875" t="s">
        <v>13823</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13817</v>
      </c>
      <c r="G2876" s="88">
        <v>1</v>
      </c>
      <c r="H2876" s="88" t="s">
        <v>8278</v>
      </c>
      <c r="I2876">
        <v>2</v>
      </c>
      <c r="J2876" t="s">
        <v>13818</v>
      </c>
      <c r="K2876" t="s">
        <v>13819</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13817</v>
      </c>
      <c r="G2877" s="88">
        <v>1</v>
      </c>
      <c r="H2877" s="88" t="s">
        <v>8278</v>
      </c>
      <c r="I2877">
        <v>2</v>
      </c>
      <c r="J2877" t="s">
        <v>13818</v>
      </c>
      <c r="K2877" t="s">
        <v>13820</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13821</v>
      </c>
      <c r="G2878" s="88">
        <v>2</v>
      </c>
      <c r="H2878" s="88" t="s">
        <v>13770</v>
      </c>
      <c r="I2878">
        <v>2</v>
      </c>
      <c r="J2878" t="s">
        <v>13818</v>
      </c>
      <c r="K2878" t="s">
        <v>13822</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13821</v>
      </c>
      <c r="G2879" s="88">
        <v>2</v>
      </c>
      <c r="H2879" s="88" t="s">
        <v>13770</v>
      </c>
      <c r="I2879">
        <v>2</v>
      </c>
      <c r="J2879" t="s">
        <v>13818</v>
      </c>
      <c r="K2879" t="s">
        <v>13823</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13817</v>
      </c>
      <c r="G2880" s="88">
        <v>1</v>
      </c>
      <c r="H2880" s="88" t="s">
        <v>8278</v>
      </c>
      <c r="I2880">
        <v>2</v>
      </c>
      <c r="J2880" t="s">
        <v>13818</v>
      </c>
      <c r="K2880" t="s">
        <v>13819</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13817</v>
      </c>
      <c r="G2881" s="88">
        <v>1</v>
      </c>
      <c r="H2881" s="88" t="s">
        <v>8278</v>
      </c>
      <c r="I2881">
        <v>2</v>
      </c>
      <c r="J2881" t="s">
        <v>13818</v>
      </c>
      <c r="K2881" t="s">
        <v>13820</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13821</v>
      </c>
      <c r="G2882" s="88">
        <v>2</v>
      </c>
      <c r="H2882" s="88" t="s">
        <v>13770</v>
      </c>
      <c r="I2882">
        <v>2</v>
      </c>
      <c r="J2882" t="s">
        <v>13818</v>
      </c>
      <c r="K2882" t="s">
        <v>13822</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13821</v>
      </c>
      <c r="G2883" s="88">
        <v>2</v>
      </c>
      <c r="H2883" s="88" t="s">
        <v>13770</v>
      </c>
      <c r="I2883">
        <v>2</v>
      </c>
      <c r="J2883" t="s">
        <v>13818</v>
      </c>
      <c r="K2883" t="s">
        <v>13823</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13817</v>
      </c>
      <c r="G2884" s="88">
        <v>1</v>
      </c>
      <c r="H2884" s="88" t="s">
        <v>8278</v>
      </c>
      <c r="I2884">
        <v>2</v>
      </c>
      <c r="J2884" t="s">
        <v>13818</v>
      </c>
      <c r="K2884" t="s">
        <v>13819</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13817</v>
      </c>
      <c r="G2885" s="88">
        <v>1</v>
      </c>
      <c r="H2885" s="88" t="s">
        <v>8278</v>
      </c>
      <c r="I2885">
        <v>2</v>
      </c>
      <c r="J2885" t="s">
        <v>13818</v>
      </c>
      <c r="K2885" t="s">
        <v>13820</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13821</v>
      </c>
      <c r="G2886" s="88">
        <v>2</v>
      </c>
      <c r="H2886" s="88" t="s">
        <v>13770</v>
      </c>
      <c r="I2886">
        <v>2</v>
      </c>
      <c r="J2886" t="s">
        <v>13818</v>
      </c>
      <c r="K2886" t="s">
        <v>13822</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13821</v>
      </c>
      <c r="G2887" s="88">
        <v>2</v>
      </c>
      <c r="H2887" s="88" t="s">
        <v>13770</v>
      </c>
      <c r="I2887">
        <v>2</v>
      </c>
      <c r="J2887" t="s">
        <v>13818</v>
      </c>
      <c r="K2887" t="s">
        <v>13823</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13817</v>
      </c>
      <c r="G2888" s="88">
        <v>1</v>
      </c>
      <c r="H2888" s="88" t="s">
        <v>8278</v>
      </c>
      <c r="I2888">
        <v>2</v>
      </c>
      <c r="J2888" t="s">
        <v>13818</v>
      </c>
      <c r="K2888" t="s">
        <v>13819</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13817</v>
      </c>
      <c r="G2889" s="88">
        <v>1</v>
      </c>
      <c r="H2889" s="88" t="s">
        <v>8278</v>
      </c>
      <c r="I2889">
        <v>2</v>
      </c>
      <c r="J2889" t="s">
        <v>13818</v>
      </c>
      <c r="K2889" t="s">
        <v>13820</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13821</v>
      </c>
      <c r="G2890" s="88">
        <v>2</v>
      </c>
      <c r="H2890" s="88" t="s">
        <v>13770</v>
      </c>
      <c r="I2890">
        <v>2</v>
      </c>
      <c r="J2890" t="s">
        <v>13818</v>
      </c>
      <c r="K2890" t="s">
        <v>13822</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13821</v>
      </c>
      <c r="G2891" s="88">
        <v>2</v>
      </c>
      <c r="H2891" s="88" t="s">
        <v>13770</v>
      </c>
      <c r="I2891">
        <v>2</v>
      </c>
      <c r="J2891" t="s">
        <v>13818</v>
      </c>
      <c r="K2891" t="s">
        <v>13823</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13817</v>
      </c>
      <c r="G2892" s="88">
        <v>1</v>
      </c>
      <c r="H2892" s="88" t="s">
        <v>8278</v>
      </c>
      <c r="I2892">
        <v>2</v>
      </c>
      <c r="J2892" t="s">
        <v>13818</v>
      </c>
      <c r="K2892" t="s">
        <v>13819</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13817</v>
      </c>
      <c r="G2893" s="88">
        <v>1</v>
      </c>
      <c r="H2893" s="88" t="s">
        <v>8278</v>
      </c>
      <c r="I2893">
        <v>2</v>
      </c>
      <c r="J2893" t="s">
        <v>13818</v>
      </c>
      <c r="K2893" t="s">
        <v>13820</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13821</v>
      </c>
      <c r="G2894" s="88">
        <v>2</v>
      </c>
      <c r="H2894" s="88" t="s">
        <v>13770</v>
      </c>
      <c r="I2894">
        <v>2</v>
      </c>
      <c r="J2894" t="s">
        <v>13818</v>
      </c>
      <c r="K2894" t="s">
        <v>13822</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13821</v>
      </c>
      <c r="G2895" s="88">
        <v>2</v>
      </c>
      <c r="H2895" s="88" t="s">
        <v>13770</v>
      </c>
      <c r="I2895">
        <v>2</v>
      </c>
      <c r="J2895" t="s">
        <v>13818</v>
      </c>
      <c r="K2895" t="s">
        <v>13823</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13817</v>
      </c>
      <c r="G2896" s="88">
        <v>1</v>
      </c>
      <c r="H2896" s="88" t="s">
        <v>8278</v>
      </c>
      <c r="I2896">
        <v>2</v>
      </c>
      <c r="J2896" t="s">
        <v>13818</v>
      </c>
      <c r="K2896" t="s">
        <v>13819</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13817</v>
      </c>
      <c r="G2897" s="88">
        <v>1</v>
      </c>
      <c r="H2897" s="88" t="s">
        <v>8278</v>
      </c>
      <c r="I2897">
        <v>2</v>
      </c>
      <c r="J2897" t="s">
        <v>13818</v>
      </c>
      <c r="K2897" t="s">
        <v>13820</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13821</v>
      </c>
      <c r="G2898" s="88">
        <v>2</v>
      </c>
      <c r="H2898" s="88" t="s">
        <v>13770</v>
      </c>
      <c r="I2898">
        <v>2</v>
      </c>
      <c r="J2898" t="s">
        <v>13818</v>
      </c>
      <c r="K2898" t="s">
        <v>13822</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13821</v>
      </c>
      <c r="G2899" s="88">
        <v>2</v>
      </c>
      <c r="H2899" s="88" t="s">
        <v>13770</v>
      </c>
      <c r="I2899">
        <v>2</v>
      </c>
      <c r="J2899" t="s">
        <v>13818</v>
      </c>
      <c r="K2899" t="s">
        <v>13823</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13817</v>
      </c>
      <c r="G2900" s="88">
        <v>1</v>
      </c>
      <c r="H2900" s="88" t="s">
        <v>8278</v>
      </c>
      <c r="I2900">
        <v>2</v>
      </c>
      <c r="J2900" t="s">
        <v>13818</v>
      </c>
      <c r="K2900" t="s">
        <v>13819</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13817</v>
      </c>
      <c r="G2901" s="88">
        <v>1</v>
      </c>
      <c r="H2901" s="88" t="s">
        <v>8278</v>
      </c>
      <c r="I2901">
        <v>2</v>
      </c>
      <c r="J2901" t="s">
        <v>13818</v>
      </c>
      <c r="K2901" t="s">
        <v>13820</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13821</v>
      </c>
      <c r="G2902" s="88">
        <v>2</v>
      </c>
      <c r="H2902" s="88" t="s">
        <v>13770</v>
      </c>
      <c r="I2902">
        <v>2</v>
      </c>
      <c r="J2902" t="s">
        <v>13818</v>
      </c>
      <c r="K2902" t="s">
        <v>13822</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13821</v>
      </c>
      <c r="G2903" s="88">
        <v>2</v>
      </c>
      <c r="H2903" s="88" t="s">
        <v>13770</v>
      </c>
      <c r="I2903">
        <v>2</v>
      </c>
      <c r="J2903" t="s">
        <v>13818</v>
      </c>
      <c r="K2903" t="s">
        <v>13823</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13817</v>
      </c>
      <c r="G2904" s="88">
        <v>1</v>
      </c>
      <c r="H2904" s="88" t="s">
        <v>8278</v>
      </c>
      <c r="I2904">
        <v>2</v>
      </c>
      <c r="J2904" t="s">
        <v>13818</v>
      </c>
      <c r="K2904" t="s">
        <v>13819</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13817</v>
      </c>
      <c r="G2905" s="88">
        <v>1</v>
      </c>
      <c r="H2905" s="88" t="s">
        <v>8278</v>
      </c>
      <c r="I2905">
        <v>2</v>
      </c>
      <c r="J2905" t="s">
        <v>13818</v>
      </c>
      <c r="K2905" t="s">
        <v>13820</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13821</v>
      </c>
      <c r="G2906" s="88">
        <v>2</v>
      </c>
      <c r="H2906" s="88" t="s">
        <v>13770</v>
      </c>
      <c r="I2906">
        <v>2</v>
      </c>
      <c r="J2906" t="s">
        <v>13818</v>
      </c>
      <c r="K2906" t="s">
        <v>13822</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13821</v>
      </c>
      <c r="G2907" s="88">
        <v>2</v>
      </c>
      <c r="H2907" s="88" t="s">
        <v>13770</v>
      </c>
      <c r="I2907">
        <v>2</v>
      </c>
      <c r="J2907" t="s">
        <v>13818</v>
      </c>
      <c r="K2907" t="s">
        <v>13823</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13817</v>
      </c>
      <c r="G2908" s="88">
        <v>1</v>
      </c>
      <c r="H2908" s="88" t="s">
        <v>8278</v>
      </c>
      <c r="I2908">
        <v>2</v>
      </c>
      <c r="J2908" t="s">
        <v>13818</v>
      </c>
      <c r="K2908" t="s">
        <v>13819</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13817</v>
      </c>
      <c r="G2909" s="88">
        <v>1</v>
      </c>
      <c r="H2909" s="88" t="s">
        <v>8278</v>
      </c>
      <c r="I2909">
        <v>2</v>
      </c>
      <c r="J2909" t="s">
        <v>13818</v>
      </c>
      <c r="K2909" t="s">
        <v>13820</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13821</v>
      </c>
      <c r="G2910" s="88">
        <v>2</v>
      </c>
      <c r="H2910" s="88" t="s">
        <v>13770</v>
      </c>
      <c r="I2910">
        <v>2</v>
      </c>
      <c r="J2910" t="s">
        <v>13818</v>
      </c>
      <c r="K2910" t="s">
        <v>13822</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13821</v>
      </c>
      <c r="G2911" s="88">
        <v>2</v>
      </c>
      <c r="H2911" s="88" t="s">
        <v>13770</v>
      </c>
      <c r="I2911">
        <v>2</v>
      </c>
      <c r="J2911" t="s">
        <v>13818</v>
      </c>
      <c r="K2911" t="s">
        <v>13823</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13817</v>
      </c>
      <c r="G2912" s="88">
        <v>1</v>
      </c>
      <c r="H2912" s="88" t="s">
        <v>8278</v>
      </c>
      <c r="I2912">
        <v>2</v>
      </c>
      <c r="J2912" t="s">
        <v>13818</v>
      </c>
      <c r="K2912" t="s">
        <v>13819</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13817</v>
      </c>
      <c r="G2913" s="88">
        <v>1</v>
      </c>
      <c r="H2913" s="88" t="s">
        <v>8278</v>
      </c>
      <c r="I2913">
        <v>2</v>
      </c>
      <c r="J2913" t="s">
        <v>13818</v>
      </c>
      <c r="K2913" t="s">
        <v>13820</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13821</v>
      </c>
      <c r="G2914" s="88">
        <v>2</v>
      </c>
      <c r="H2914" s="88" t="s">
        <v>13770</v>
      </c>
      <c r="I2914">
        <v>2</v>
      </c>
      <c r="J2914" t="s">
        <v>13818</v>
      </c>
      <c r="K2914" t="s">
        <v>13822</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13821</v>
      </c>
      <c r="G2915" s="88">
        <v>2</v>
      </c>
      <c r="H2915" s="88" t="s">
        <v>13770</v>
      </c>
      <c r="I2915">
        <v>2</v>
      </c>
      <c r="J2915" t="s">
        <v>13818</v>
      </c>
      <c r="K2915" t="s">
        <v>13823</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13817</v>
      </c>
      <c r="G2916" s="88">
        <v>1</v>
      </c>
      <c r="H2916" s="88" t="s">
        <v>8278</v>
      </c>
      <c r="I2916">
        <v>2</v>
      </c>
      <c r="J2916" t="s">
        <v>13818</v>
      </c>
      <c r="K2916" t="s">
        <v>13819</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13817</v>
      </c>
      <c r="G2917" s="88">
        <v>1</v>
      </c>
      <c r="H2917" s="88" t="s">
        <v>8278</v>
      </c>
      <c r="I2917">
        <v>2</v>
      </c>
      <c r="J2917" t="s">
        <v>13818</v>
      </c>
      <c r="K2917" t="s">
        <v>13820</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13821</v>
      </c>
      <c r="G2918" s="88">
        <v>2</v>
      </c>
      <c r="H2918" s="88" t="s">
        <v>13770</v>
      </c>
      <c r="I2918">
        <v>2</v>
      </c>
      <c r="J2918" t="s">
        <v>13818</v>
      </c>
      <c r="K2918" t="s">
        <v>13822</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13821</v>
      </c>
      <c r="G2919" s="88">
        <v>2</v>
      </c>
      <c r="H2919" s="88" t="s">
        <v>13770</v>
      </c>
      <c r="I2919">
        <v>2</v>
      </c>
      <c r="J2919" t="s">
        <v>13818</v>
      </c>
      <c r="K2919" t="s">
        <v>13823</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13817</v>
      </c>
      <c r="G2920" s="88">
        <v>1</v>
      </c>
      <c r="H2920" s="88" t="s">
        <v>8278</v>
      </c>
      <c r="I2920">
        <v>2</v>
      </c>
      <c r="J2920" t="s">
        <v>13818</v>
      </c>
      <c r="K2920" t="s">
        <v>13819</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13817</v>
      </c>
      <c r="G2921" s="88">
        <v>1</v>
      </c>
      <c r="H2921" s="88" t="s">
        <v>8278</v>
      </c>
      <c r="I2921">
        <v>2</v>
      </c>
      <c r="J2921" t="s">
        <v>13818</v>
      </c>
      <c r="K2921" t="s">
        <v>13820</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13821</v>
      </c>
      <c r="G2922" s="88">
        <v>2</v>
      </c>
      <c r="H2922" s="88" t="s">
        <v>13770</v>
      </c>
      <c r="I2922">
        <v>2</v>
      </c>
      <c r="J2922" t="s">
        <v>13818</v>
      </c>
      <c r="K2922" t="s">
        <v>13822</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13821</v>
      </c>
      <c r="G2923" s="88">
        <v>2</v>
      </c>
      <c r="H2923" s="88" t="s">
        <v>13770</v>
      </c>
      <c r="I2923">
        <v>2</v>
      </c>
      <c r="J2923" t="s">
        <v>13818</v>
      </c>
      <c r="K2923" t="s">
        <v>13823</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13817</v>
      </c>
      <c r="G2924" s="88">
        <v>1</v>
      </c>
      <c r="H2924" s="88" t="s">
        <v>8278</v>
      </c>
      <c r="I2924">
        <v>2</v>
      </c>
      <c r="J2924" t="s">
        <v>13818</v>
      </c>
      <c r="K2924" t="s">
        <v>13819</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13817</v>
      </c>
      <c r="G2925" s="88">
        <v>1</v>
      </c>
      <c r="H2925" s="88" t="s">
        <v>8278</v>
      </c>
      <c r="I2925">
        <v>2</v>
      </c>
      <c r="J2925" t="s">
        <v>13818</v>
      </c>
      <c r="K2925" t="s">
        <v>13820</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13821</v>
      </c>
      <c r="G2926" s="88">
        <v>2</v>
      </c>
      <c r="H2926" s="88" t="s">
        <v>13770</v>
      </c>
      <c r="I2926">
        <v>2</v>
      </c>
      <c r="J2926" t="s">
        <v>13818</v>
      </c>
      <c r="K2926" t="s">
        <v>13822</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13821</v>
      </c>
      <c r="G2927" s="88">
        <v>2</v>
      </c>
      <c r="H2927" s="88" t="s">
        <v>13770</v>
      </c>
      <c r="I2927">
        <v>2</v>
      </c>
      <c r="J2927" t="s">
        <v>13818</v>
      </c>
      <c r="K2927" t="s">
        <v>13823</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13817</v>
      </c>
      <c r="G2928" s="88">
        <v>1</v>
      </c>
      <c r="H2928" s="88" t="s">
        <v>8278</v>
      </c>
      <c r="I2928">
        <v>2</v>
      </c>
      <c r="J2928" t="s">
        <v>13818</v>
      </c>
      <c r="K2928" t="s">
        <v>13819</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13817</v>
      </c>
      <c r="G2929" s="88">
        <v>1</v>
      </c>
      <c r="H2929" s="88" t="s">
        <v>8278</v>
      </c>
      <c r="I2929">
        <v>2</v>
      </c>
      <c r="J2929" t="s">
        <v>13818</v>
      </c>
      <c r="K2929" t="s">
        <v>13820</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13821</v>
      </c>
      <c r="G2930" s="88">
        <v>2</v>
      </c>
      <c r="H2930" s="88" t="s">
        <v>13770</v>
      </c>
      <c r="I2930">
        <v>2</v>
      </c>
      <c r="J2930" t="s">
        <v>13818</v>
      </c>
      <c r="K2930" t="s">
        <v>13822</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13821</v>
      </c>
      <c r="G2931" s="88">
        <v>2</v>
      </c>
      <c r="H2931" s="88" t="s">
        <v>13770</v>
      </c>
      <c r="I2931">
        <v>2</v>
      </c>
      <c r="J2931" t="s">
        <v>13818</v>
      </c>
      <c r="K2931" t="s">
        <v>13823</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13817</v>
      </c>
      <c r="G2932" s="88">
        <v>1</v>
      </c>
      <c r="H2932" s="88" t="s">
        <v>8278</v>
      </c>
      <c r="I2932">
        <v>2</v>
      </c>
      <c r="J2932" t="s">
        <v>13818</v>
      </c>
      <c r="K2932" t="s">
        <v>13819</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13817</v>
      </c>
      <c r="G2933" s="88">
        <v>1</v>
      </c>
      <c r="H2933" s="88" t="s">
        <v>8278</v>
      </c>
      <c r="I2933">
        <v>2</v>
      </c>
      <c r="J2933" t="s">
        <v>13818</v>
      </c>
      <c r="K2933" t="s">
        <v>13820</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13821</v>
      </c>
      <c r="G2934" s="88">
        <v>2</v>
      </c>
      <c r="H2934" s="88" t="s">
        <v>13770</v>
      </c>
      <c r="I2934">
        <v>2</v>
      </c>
      <c r="J2934" t="s">
        <v>13818</v>
      </c>
      <c r="K2934" t="s">
        <v>13822</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13821</v>
      </c>
      <c r="G2935" s="88">
        <v>2</v>
      </c>
      <c r="H2935" s="88" t="s">
        <v>13770</v>
      </c>
      <c r="I2935">
        <v>2</v>
      </c>
      <c r="J2935" t="s">
        <v>13818</v>
      </c>
      <c r="K2935" t="s">
        <v>13823</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13817</v>
      </c>
      <c r="G2936" s="88">
        <v>1</v>
      </c>
      <c r="H2936" s="88" t="s">
        <v>8278</v>
      </c>
      <c r="I2936">
        <v>2</v>
      </c>
      <c r="J2936" t="s">
        <v>13818</v>
      </c>
      <c r="K2936" t="s">
        <v>13819</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13817</v>
      </c>
      <c r="G2937" s="88">
        <v>1</v>
      </c>
      <c r="H2937" s="88" t="s">
        <v>8278</v>
      </c>
      <c r="I2937">
        <v>2</v>
      </c>
      <c r="J2937" t="s">
        <v>13818</v>
      </c>
      <c r="K2937" t="s">
        <v>13820</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13821</v>
      </c>
      <c r="G2938" s="88">
        <v>2</v>
      </c>
      <c r="H2938" s="88" t="s">
        <v>13770</v>
      </c>
      <c r="I2938">
        <v>2</v>
      </c>
      <c r="J2938" t="s">
        <v>13818</v>
      </c>
      <c r="K2938" t="s">
        <v>13822</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13821</v>
      </c>
      <c r="G2939" s="88">
        <v>2</v>
      </c>
      <c r="H2939" s="88" t="s">
        <v>13770</v>
      </c>
      <c r="I2939">
        <v>2</v>
      </c>
      <c r="J2939" t="s">
        <v>13818</v>
      </c>
      <c r="K2939" t="s">
        <v>13823</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13817</v>
      </c>
      <c r="G2940" s="88">
        <v>1</v>
      </c>
      <c r="H2940" s="88" t="s">
        <v>8278</v>
      </c>
      <c r="I2940">
        <v>2</v>
      </c>
      <c r="J2940" t="s">
        <v>13818</v>
      </c>
      <c r="K2940" t="s">
        <v>13819</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13817</v>
      </c>
      <c r="G2941" s="88">
        <v>1</v>
      </c>
      <c r="H2941" s="88" t="s">
        <v>8278</v>
      </c>
      <c r="I2941">
        <v>2</v>
      </c>
      <c r="J2941" t="s">
        <v>13818</v>
      </c>
      <c r="K2941" t="s">
        <v>13820</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13821</v>
      </c>
      <c r="G2942" s="88">
        <v>2</v>
      </c>
      <c r="H2942" s="88" t="s">
        <v>13770</v>
      </c>
      <c r="I2942">
        <v>2</v>
      </c>
      <c r="J2942" t="s">
        <v>13818</v>
      </c>
      <c r="K2942" t="s">
        <v>13822</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13821</v>
      </c>
      <c r="G2943" s="88">
        <v>2</v>
      </c>
      <c r="H2943" s="88" t="s">
        <v>13770</v>
      </c>
      <c r="I2943">
        <v>2</v>
      </c>
      <c r="J2943" t="s">
        <v>13818</v>
      </c>
      <c r="K2943" t="s">
        <v>13823</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13817</v>
      </c>
      <c r="G2944" s="88">
        <v>1</v>
      </c>
      <c r="H2944" s="88" t="s">
        <v>8278</v>
      </c>
      <c r="I2944">
        <v>2</v>
      </c>
      <c r="J2944" t="s">
        <v>13818</v>
      </c>
      <c r="K2944" t="s">
        <v>13819</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13817</v>
      </c>
      <c r="G2945" s="88">
        <v>1</v>
      </c>
      <c r="H2945" s="88" t="s">
        <v>8278</v>
      </c>
      <c r="I2945">
        <v>2</v>
      </c>
      <c r="J2945" t="s">
        <v>13818</v>
      </c>
      <c r="K2945" t="s">
        <v>13820</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13821</v>
      </c>
      <c r="G2946" s="88">
        <v>2</v>
      </c>
      <c r="H2946" s="88" t="s">
        <v>13770</v>
      </c>
      <c r="I2946">
        <v>2</v>
      </c>
      <c r="J2946" t="s">
        <v>13818</v>
      </c>
      <c r="K2946" t="s">
        <v>13822</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13821</v>
      </c>
      <c r="G2947" s="88">
        <v>2</v>
      </c>
      <c r="H2947" s="88" t="s">
        <v>13770</v>
      </c>
      <c r="I2947">
        <v>2</v>
      </c>
      <c r="J2947" t="s">
        <v>13818</v>
      </c>
      <c r="K2947" t="s">
        <v>13823</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13817</v>
      </c>
      <c r="G2948" s="88">
        <v>1</v>
      </c>
      <c r="H2948" s="88" t="s">
        <v>8278</v>
      </c>
      <c r="I2948">
        <v>2</v>
      </c>
      <c r="J2948" t="s">
        <v>13818</v>
      </c>
      <c r="K2948" t="s">
        <v>13819</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13817</v>
      </c>
      <c r="G2949" s="88">
        <v>1</v>
      </c>
      <c r="H2949" s="88" t="s">
        <v>8278</v>
      </c>
      <c r="I2949">
        <v>2</v>
      </c>
      <c r="J2949" t="s">
        <v>13818</v>
      </c>
      <c r="K2949" t="s">
        <v>13820</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13821</v>
      </c>
      <c r="G2950" s="88">
        <v>2</v>
      </c>
      <c r="H2950" s="88" t="s">
        <v>13770</v>
      </c>
      <c r="I2950">
        <v>2</v>
      </c>
      <c r="J2950" t="s">
        <v>13818</v>
      </c>
      <c r="K2950" t="s">
        <v>13822</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13821</v>
      </c>
      <c r="G2951" s="88">
        <v>2</v>
      </c>
      <c r="H2951" s="88" t="s">
        <v>13770</v>
      </c>
      <c r="I2951">
        <v>2</v>
      </c>
      <c r="J2951" t="s">
        <v>13818</v>
      </c>
      <c r="K2951" t="s">
        <v>13823</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13817</v>
      </c>
      <c r="G2952" s="88">
        <v>1</v>
      </c>
      <c r="H2952" s="88" t="s">
        <v>8278</v>
      </c>
      <c r="I2952">
        <v>2</v>
      </c>
      <c r="J2952" t="s">
        <v>13818</v>
      </c>
      <c r="K2952" t="s">
        <v>13819</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13817</v>
      </c>
      <c r="G2953" s="88">
        <v>1</v>
      </c>
      <c r="H2953" s="88" t="s">
        <v>8278</v>
      </c>
      <c r="I2953">
        <v>2</v>
      </c>
      <c r="J2953" t="s">
        <v>13818</v>
      </c>
      <c r="K2953" t="s">
        <v>13820</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13821</v>
      </c>
      <c r="G2954" s="88">
        <v>2</v>
      </c>
      <c r="H2954" s="88" t="s">
        <v>13770</v>
      </c>
      <c r="I2954">
        <v>2</v>
      </c>
      <c r="J2954" t="s">
        <v>13818</v>
      </c>
      <c r="K2954" t="s">
        <v>13822</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13821</v>
      </c>
      <c r="G2955" s="88">
        <v>2</v>
      </c>
      <c r="H2955" s="88" t="s">
        <v>13770</v>
      </c>
      <c r="I2955">
        <v>2</v>
      </c>
      <c r="J2955" t="s">
        <v>13818</v>
      </c>
      <c r="K2955" t="s">
        <v>13823</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13817</v>
      </c>
      <c r="G2956" s="88">
        <v>1</v>
      </c>
      <c r="H2956" s="88" t="s">
        <v>8278</v>
      </c>
      <c r="I2956">
        <v>2</v>
      </c>
      <c r="J2956" t="s">
        <v>13818</v>
      </c>
      <c r="K2956" t="s">
        <v>13819</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13817</v>
      </c>
      <c r="G2957" s="88">
        <v>1</v>
      </c>
      <c r="H2957" s="88" t="s">
        <v>8278</v>
      </c>
      <c r="I2957">
        <v>2</v>
      </c>
      <c r="J2957" t="s">
        <v>13818</v>
      </c>
      <c r="K2957" t="s">
        <v>13820</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13821</v>
      </c>
      <c r="G2958" s="88">
        <v>2</v>
      </c>
      <c r="H2958" s="88" t="s">
        <v>13770</v>
      </c>
      <c r="I2958">
        <v>2</v>
      </c>
      <c r="J2958" t="s">
        <v>13818</v>
      </c>
      <c r="K2958" t="s">
        <v>13822</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13821</v>
      </c>
      <c r="G2959" s="88">
        <v>2</v>
      </c>
      <c r="H2959" s="88" t="s">
        <v>13770</v>
      </c>
      <c r="I2959">
        <v>2</v>
      </c>
      <c r="J2959" t="s">
        <v>13818</v>
      </c>
      <c r="K2959" t="s">
        <v>13823</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13817</v>
      </c>
      <c r="G2960" s="88">
        <v>1</v>
      </c>
      <c r="H2960" s="88" t="s">
        <v>8278</v>
      </c>
      <c r="I2960">
        <v>2</v>
      </c>
      <c r="J2960" t="s">
        <v>13818</v>
      </c>
      <c r="K2960" t="s">
        <v>13819</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13817</v>
      </c>
      <c r="G2961" s="88">
        <v>1</v>
      </c>
      <c r="H2961" s="88" t="s">
        <v>8278</v>
      </c>
      <c r="I2961">
        <v>2</v>
      </c>
      <c r="J2961" t="s">
        <v>13818</v>
      </c>
      <c r="K2961" t="s">
        <v>13820</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13821</v>
      </c>
      <c r="G2962" s="88">
        <v>2</v>
      </c>
      <c r="H2962" s="88" t="s">
        <v>13770</v>
      </c>
      <c r="I2962">
        <v>2</v>
      </c>
      <c r="J2962" t="s">
        <v>13818</v>
      </c>
      <c r="K2962" t="s">
        <v>13822</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13821</v>
      </c>
      <c r="G2963" s="88">
        <v>2</v>
      </c>
      <c r="H2963" s="88" t="s">
        <v>13770</v>
      </c>
      <c r="I2963">
        <v>2</v>
      </c>
      <c r="J2963" t="s">
        <v>13818</v>
      </c>
      <c r="K2963" t="s">
        <v>13823</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13817</v>
      </c>
      <c r="G2964" s="88">
        <v>1</v>
      </c>
      <c r="H2964" s="88" t="s">
        <v>8278</v>
      </c>
      <c r="I2964">
        <v>2</v>
      </c>
      <c r="J2964" t="s">
        <v>13818</v>
      </c>
      <c r="K2964" t="s">
        <v>13819</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13817</v>
      </c>
      <c r="G2965" s="88">
        <v>1</v>
      </c>
      <c r="H2965" s="88" t="s">
        <v>8278</v>
      </c>
      <c r="I2965">
        <v>2</v>
      </c>
      <c r="J2965" t="s">
        <v>13818</v>
      </c>
      <c r="K2965" t="s">
        <v>13820</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13817</v>
      </c>
      <c r="G2966" s="88">
        <v>1</v>
      </c>
      <c r="H2966" s="88" t="s">
        <v>8278</v>
      </c>
      <c r="I2966">
        <v>2</v>
      </c>
      <c r="J2966" t="s">
        <v>13818</v>
      </c>
      <c r="K2966" t="s">
        <v>13771</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13821</v>
      </c>
      <c r="G2967" s="88">
        <v>2</v>
      </c>
      <c r="H2967" s="88" t="s">
        <v>13770</v>
      </c>
      <c r="I2967">
        <v>2</v>
      </c>
      <c r="J2967" t="s">
        <v>13818</v>
      </c>
      <c r="K2967" t="s">
        <v>13822</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13821</v>
      </c>
      <c r="G2968" s="88">
        <v>2</v>
      </c>
      <c r="H2968" s="88" t="s">
        <v>13770</v>
      </c>
      <c r="I2968">
        <v>2</v>
      </c>
      <c r="J2968" t="s">
        <v>13818</v>
      </c>
      <c r="K2968" t="s">
        <v>13823</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13817</v>
      </c>
      <c r="G2969" s="88">
        <v>1</v>
      </c>
      <c r="H2969" s="88" t="s">
        <v>8278</v>
      </c>
      <c r="I2969">
        <v>2</v>
      </c>
      <c r="J2969" t="s">
        <v>13818</v>
      </c>
      <c r="K2969" t="s">
        <v>13819</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13817</v>
      </c>
      <c r="G2970" s="88">
        <v>1</v>
      </c>
      <c r="H2970" s="88" t="s">
        <v>8278</v>
      </c>
      <c r="I2970">
        <v>2</v>
      </c>
      <c r="J2970" t="s">
        <v>13818</v>
      </c>
      <c r="K2970" t="s">
        <v>13820</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13821</v>
      </c>
      <c r="G2971" s="88">
        <v>2</v>
      </c>
      <c r="H2971" s="88" t="s">
        <v>13770</v>
      </c>
      <c r="I2971">
        <v>2</v>
      </c>
      <c r="J2971" t="s">
        <v>13818</v>
      </c>
      <c r="K2971" t="s">
        <v>13822</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13821</v>
      </c>
      <c r="G2972" s="88">
        <v>2</v>
      </c>
      <c r="H2972" s="88" t="s">
        <v>13770</v>
      </c>
      <c r="I2972">
        <v>2</v>
      </c>
      <c r="J2972" t="s">
        <v>13818</v>
      </c>
      <c r="K2972" t="s">
        <v>13823</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13817</v>
      </c>
      <c r="G2973" s="88">
        <v>1</v>
      </c>
      <c r="H2973" s="88" t="s">
        <v>8278</v>
      </c>
      <c r="I2973">
        <v>2</v>
      </c>
      <c r="J2973" t="s">
        <v>13818</v>
      </c>
      <c r="K2973" t="s">
        <v>13819</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13821</v>
      </c>
      <c r="G2974" s="88">
        <v>2</v>
      </c>
      <c r="H2974" s="88" t="s">
        <v>13770</v>
      </c>
      <c r="I2974">
        <v>2</v>
      </c>
      <c r="J2974" t="s">
        <v>13818</v>
      </c>
      <c r="K2974" t="s">
        <v>13822</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13821</v>
      </c>
      <c r="G2975" s="88">
        <v>2</v>
      </c>
      <c r="H2975" s="88" t="s">
        <v>13770</v>
      </c>
      <c r="I2975">
        <v>2</v>
      </c>
      <c r="J2975" t="s">
        <v>13818</v>
      </c>
      <c r="K2975" t="s">
        <v>13823</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13817</v>
      </c>
      <c r="G2976" s="88">
        <v>1</v>
      </c>
      <c r="H2976" s="88" t="s">
        <v>8278</v>
      </c>
      <c r="I2976">
        <v>2</v>
      </c>
      <c r="J2976" t="s">
        <v>13818</v>
      </c>
      <c r="K2976" t="s">
        <v>13819</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13817</v>
      </c>
      <c r="G2977" s="88">
        <v>1</v>
      </c>
      <c r="H2977" s="88" t="s">
        <v>8278</v>
      </c>
      <c r="I2977">
        <v>2</v>
      </c>
      <c r="J2977" t="s">
        <v>13818</v>
      </c>
      <c r="K2977" t="s">
        <v>13820</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13821</v>
      </c>
      <c r="G2978" s="88">
        <v>2</v>
      </c>
      <c r="H2978" s="88" t="s">
        <v>13770</v>
      </c>
      <c r="I2978">
        <v>2</v>
      </c>
      <c r="J2978" t="s">
        <v>13818</v>
      </c>
      <c r="K2978" t="s">
        <v>13822</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13821</v>
      </c>
      <c r="G2979" s="88">
        <v>2</v>
      </c>
      <c r="H2979" s="88" t="s">
        <v>13770</v>
      </c>
      <c r="I2979">
        <v>2</v>
      </c>
      <c r="J2979" t="s">
        <v>13818</v>
      </c>
      <c r="K2979" t="s">
        <v>13823</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13817</v>
      </c>
      <c r="G2980" s="88">
        <v>1</v>
      </c>
      <c r="H2980" s="88" t="s">
        <v>8278</v>
      </c>
      <c r="I2980">
        <v>2</v>
      </c>
      <c r="J2980" t="s">
        <v>13818</v>
      </c>
      <c r="K2980" t="s">
        <v>13819</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13817</v>
      </c>
      <c r="G2981" s="88">
        <v>1</v>
      </c>
      <c r="H2981" s="88" t="s">
        <v>8278</v>
      </c>
      <c r="I2981">
        <v>2</v>
      </c>
      <c r="J2981" t="s">
        <v>13818</v>
      </c>
      <c r="K2981" t="s">
        <v>13820</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13821</v>
      </c>
      <c r="G2982" s="88">
        <v>2</v>
      </c>
      <c r="H2982" s="88" t="s">
        <v>13770</v>
      </c>
      <c r="I2982">
        <v>2</v>
      </c>
      <c r="J2982" t="s">
        <v>13818</v>
      </c>
      <c r="K2982" t="s">
        <v>13822</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13821</v>
      </c>
      <c r="G2983" s="88">
        <v>2</v>
      </c>
      <c r="H2983" s="88" t="s">
        <v>13770</v>
      </c>
      <c r="I2983">
        <v>2</v>
      </c>
      <c r="J2983" t="s">
        <v>13818</v>
      </c>
      <c r="K2983" t="s">
        <v>13823</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13817</v>
      </c>
      <c r="G2984" s="88">
        <v>1</v>
      </c>
      <c r="H2984" s="88" t="s">
        <v>8278</v>
      </c>
      <c r="I2984">
        <v>2</v>
      </c>
      <c r="J2984" t="s">
        <v>13818</v>
      </c>
      <c r="K2984" t="s">
        <v>13819</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13817</v>
      </c>
      <c r="G2985" s="88">
        <v>1</v>
      </c>
      <c r="H2985" s="88" t="s">
        <v>8278</v>
      </c>
      <c r="I2985">
        <v>2</v>
      </c>
      <c r="J2985" t="s">
        <v>13818</v>
      </c>
      <c r="K2985" t="s">
        <v>13820</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13821</v>
      </c>
      <c r="G2986" s="88">
        <v>2</v>
      </c>
      <c r="H2986" s="88" t="s">
        <v>13770</v>
      </c>
      <c r="I2986">
        <v>2</v>
      </c>
      <c r="J2986" t="s">
        <v>13818</v>
      </c>
      <c r="K2986" t="s">
        <v>13822</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13821</v>
      </c>
      <c r="G2987" s="88">
        <v>2</v>
      </c>
      <c r="H2987" s="88" t="s">
        <v>13770</v>
      </c>
      <c r="I2987">
        <v>2</v>
      </c>
      <c r="J2987" t="s">
        <v>13818</v>
      </c>
      <c r="K2987" t="s">
        <v>13823</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13817</v>
      </c>
      <c r="G2988" s="88">
        <v>1</v>
      </c>
      <c r="H2988" s="88" t="s">
        <v>8278</v>
      </c>
      <c r="I2988">
        <v>2</v>
      </c>
      <c r="J2988" t="s">
        <v>13818</v>
      </c>
      <c r="K2988" t="s">
        <v>13819</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13817</v>
      </c>
      <c r="G2989" s="88">
        <v>1</v>
      </c>
      <c r="H2989" s="88" t="s">
        <v>8278</v>
      </c>
      <c r="I2989">
        <v>2</v>
      </c>
      <c r="J2989" t="s">
        <v>13818</v>
      </c>
      <c r="K2989" t="s">
        <v>13820</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13821</v>
      </c>
      <c r="G2990" s="88">
        <v>2</v>
      </c>
      <c r="H2990" s="88" t="s">
        <v>13770</v>
      </c>
      <c r="I2990">
        <v>2</v>
      </c>
      <c r="J2990" t="s">
        <v>13818</v>
      </c>
      <c r="K2990" t="s">
        <v>13822</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13821</v>
      </c>
      <c r="G2991" s="88">
        <v>2</v>
      </c>
      <c r="H2991" s="88" t="s">
        <v>13770</v>
      </c>
      <c r="I2991">
        <v>2</v>
      </c>
      <c r="J2991" t="s">
        <v>13818</v>
      </c>
      <c r="K2991" t="s">
        <v>13823</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13817</v>
      </c>
      <c r="G2992" s="88">
        <v>1</v>
      </c>
      <c r="H2992" s="88" t="s">
        <v>8278</v>
      </c>
      <c r="I2992">
        <v>2</v>
      </c>
      <c r="J2992" t="s">
        <v>13818</v>
      </c>
      <c r="K2992" t="s">
        <v>13819</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13817</v>
      </c>
      <c r="G2993" s="88">
        <v>1</v>
      </c>
      <c r="H2993" s="88" t="s">
        <v>8278</v>
      </c>
      <c r="I2993">
        <v>2</v>
      </c>
      <c r="J2993" t="s">
        <v>13818</v>
      </c>
      <c r="K2993" t="s">
        <v>13820</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13821</v>
      </c>
      <c r="G2994" s="88">
        <v>2</v>
      </c>
      <c r="H2994" s="88" t="s">
        <v>13770</v>
      </c>
      <c r="I2994">
        <v>2</v>
      </c>
      <c r="J2994" t="s">
        <v>13818</v>
      </c>
      <c r="K2994" t="s">
        <v>13822</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13821</v>
      </c>
      <c r="G2995" s="88">
        <v>2</v>
      </c>
      <c r="H2995" s="88" t="s">
        <v>13770</v>
      </c>
      <c r="I2995">
        <v>2</v>
      </c>
      <c r="J2995" t="s">
        <v>13818</v>
      </c>
      <c r="K2995" t="s">
        <v>13823</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13817</v>
      </c>
      <c r="G2996" s="88">
        <v>1</v>
      </c>
      <c r="H2996" s="88" t="s">
        <v>8278</v>
      </c>
      <c r="I2996">
        <v>2</v>
      </c>
      <c r="J2996" t="s">
        <v>13818</v>
      </c>
      <c r="K2996" t="s">
        <v>13819</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13817</v>
      </c>
      <c r="G2997" s="88">
        <v>1</v>
      </c>
      <c r="H2997" s="88" t="s">
        <v>8278</v>
      </c>
      <c r="I2997">
        <v>2</v>
      </c>
      <c r="J2997" t="s">
        <v>13818</v>
      </c>
      <c r="K2997" t="s">
        <v>13820</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13821</v>
      </c>
      <c r="G2998" s="88">
        <v>2</v>
      </c>
      <c r="H2998" s="88" t="s">
        <v>13770</v>
      </c>
      <c r="I2998">
        <v>2</v>
      </c>
      <c r="J2998" t="s">
        <v>13818</v>
      </c>
      <c r="K2998" t="s">
        <v>13822</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13821</v>
      </c>
      <c r="G2999" s="88">
        <v>2</v>
      </c>
      <c r="H2999" s="88" t="s">
        <v>13770</v>
      </c>
      <c r="I2999">
        <v>2</v>
      </c>
      <c r="J2999" t="s">
        <v>13818</v>
      </c>
      <c r="K2999" t="s">
        <v>13823</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13817</v>
      </c>
      <c r="G3000" s="88">
        <v>1</v>
      </c>
      <c r="H3000" s="88" t="s">
        <v>8278</v>
      </c>
      <c r="I3000">
        <v>2</v>
      </c>
      <c r="J3000" t="s">
        <v>13818</v>
      </c>
      <c r="K3000" t="s">
        <v>13819</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13817</v>
      </c>
      <c r="G3001" s="88">
        <v>1</v>
      </c>
      <c r="H3001" s="88" t="s">
        <v>8278</v>
      </c>
      <c r="I3001">
        <v>2</v>
      </c>
      <c r="J3001" t="s">
        <v>13818</v>
      </c>
      <c r="K3001" t="s">
        <v>13820</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13821</v>
      </c>
      <c r="G3002" s="88">
        <v>2</v>
      </c>
      <c r="H3002" s="88" t="s">
        <v>13770</v>
      </c>
      <c r="I3002">
        <v>2</v>
      </c>
      <c r="J3002" t="s">
        <v>13818</v>
      </c>
      <c r="K3002" t="s">
        <v>13822</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13821</v>
      </c>
      <c r="G3003" s="88">
        <v>2</v>
      </c>
      <c r="H3003" s="88" t="s">
        <v>13770</v>
      </c>
      <c r="I3003">
        <v>2</v>
      </c>
      <c r="J3003" t="s">
        <v>13818</v>
      </c>
      <c r="K3003" t="s">
        <v>13823</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13817</v>
      </c>
      <c r="G3004" s="88">
        <v>1</v>
      </c>
      <c r="H3004" s="88" t="s">
        <v>8278</v>
      </c>
      <c r="I3004">
        <v>2</v>
      </c>
      <c r="J3004" t="s">
        <v>13818</v>
      </c>
      <c r="K3004" t="s">
        <v>13819</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13817</v>
      </c>
      <c r="G3005" s="88">
        <v>1</v>
      </c>
      <c r="H3005" s="88" t="s">
        <v>8278</v>
      </c>
      <c r="I3005">
        <v>2</v>
      </c>
      <c r="J3005" t="s">
        <v>13818</v>
      </c>
      <c r="K3005" t="s">
        <v>13820</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13821</v>
      </c>
      <c r="G3006" s="88">
        <v>2</v>
      </c>
      <c r="H3006" s="88" t="s">
        <v>13770</v>
      </c>
      <c r="I3006">
        <v>2</v>
      </c>
      <c r="J3006" t="s">
        <v>13818</v>
      </c>
      <c r="K3006" t="s">
        <v>13822</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13821</v>
      </c>
      <c r="G3007" s="88">
        <v>2</v>
      </c>
      <c r="H3007" s="88" t="s">
        <v>13770</v>
      </c>
      <c r="I3007">
        <v>2</v>
      </c>
      <c r="J3007" t="s">
        <v>13818</v>
      </c>
      <c r="K3007" t="s">
        <v>13823</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13817</v>
      </c>
      <c r="G3008" s="88">
        <v>1</v>
      </c>
      <c r="H3008" s="88" t="s">
        <v>8278</v>
      </c>
      <c r="I3008">
        <v>2</v>
      </c>
      <c r="J3008" t="s">
        <v>13818</v>
      </c>
      <c r="K3008" t="s">
        <v>13819</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13821</v>
      </c>
      <c r="G3009" s="88">
        <v>2</v>
      </c>
      <c r="H3009" s="88" t="s">
        <v>13770</v>
      </c>
      <c r="I3009">
        <v>2</v>
      </c>
      <c r="J3009" t="s">
        <v>13818</v>
      </c>
      <c r="K3009" t="s">
        <v>13822</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13821</v>
      </c>
      <c r="G3010" s="88">
        <v>2</v>
      </c>
      <c r="H3010" s="88" t="s">
        <v>13770</v>
      </c>
      <c r="I3010">
        <v>2</v>
      </c>
      <c r="J3010" t="s">
        <v>13818</v>
      </c>
      <c r="K3010" t="s">
        <v>13823</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13817</v>
      </c>
      <c r="G3011" s="88">
        <v>1</v>
      </c>
      <c r="H3011" s="88" t="s">
        <v>8278</v>
      </c>
      <c r="I3011">
        <v>2</v>
      </c>
      <c r="J3011" t="s">
        <v>13818</v>
      </c>
      <c r="K3011" t="s">
        <v>13819</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13817</v>
      </c>
      <c r="G3012" s="88">
        <v>1</v>
      </c>
      <c r="H3012" s="88" t="s">
        <v>8278</v>
      </c>
      <c r="I3012">
        <v>2</v>
      </c>
      <c r="J3012" t="s">
        <v>13818</v>
      </c>
      <c r="K3012" t="s">
        <v>13820</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13821</v>
      </c>
      <c r="G3013" s="88">
        <v>2</v>
      </c>
      <c r="H3013" s="88" t="s">
        <v>13770</v>
      </c>
      <c r="I3013">
        <v>2</v>
      </c>
      <c r="J3013" t="s">
        <v>13818</v>
      </c>
      <c r="K3013" t="s">
        <v>13822</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13821</v>
      </c>
      <c r="G3014" s="88">
        <v>2</v>
      </c>
      <c r="H3014" s="88" t="s">
        <v>13770</v>
      </c>
      <c r="I3014">
        <v>2</v>
      </c>
      <c r="J3014" t="s">
        <v>13818</v>
      </c>
      <c r="K3014" t="s">
        <v>13823</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13817</v>
      </c>
      <c r="G3015" s="88">
        <v>1</v>
      </c>
      <c r="H3015" s="88" t="s">
        <v>8278</v>
      </c>
      <c r="I3015">
        <v>2</v>
      </c>
      <c r="J3015" t="s">
        <v>13818</v>
      </c>
      <c r="K3015" t="s">
        <v>13819</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13817</v>
      </c>
      <c r="G3016" s="88">
        <v>1</v>
      </c>
      <c r="H3016" s="88" t="s">
        <v>8278</v>
      </c>
      <c r="I3016">
        <v>2</v>
      </c>
      <c r="J3016" t="s">
        <v>13818</v>
      </c>
      <c r="K3016" t="s">
        <v>13820</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13821</v>
      </c>
      <c r="G3017" s="88">
        <v>2</v>
      </c>
      <c r="H3017" s="88" t="s">
        <v>13770</v>
      </c>
      <c r="I3017">
        <v>2</v>
      </c>
      <c r="J3017" t="s">
        <v>13818</v>
      </c>
      <c r="K3017" t="s">
        <v>13822</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13821</v>
      </c>
      <c r="G3018" s="88">
        <v>2</v>
      </c>
      <c r="H3018" s="88" t="s">
        <v>13770</v>
      </c>
      <c r="I3018">
        <v>2</v>
      </c>
      <c r="J3018" t="s">
        <v>13818</v>
      </c>
      <c r="K3018" t="s">
        <v>13823</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13817</v>
      </c>
      <c r="G3019" s="88">
        <v>1</v>
      </c>
      <c r="H3019" s="88" t="s">
        <v>8278</v>
      </c>
      <c r="I3019">
        <v>2</v>
      </c>
      <c r="J3019" t="s">
        <v>13818</v>
      </c>
      <c r="K3019" t="s">
        <v>13819</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13821</v>
      </c>
      <c r="G3020" s="88">
        <v>2</v>
      </c>
      <c r="H3020" s="88" t="s">
        <v>13770</v>
      </c>
      <c r="I3020">
        <v>2</v>
      </c>
      <c r="J3020" t="s">
        <v>13818</v>
      </c>
      <c r="K3020" t="s">
        <v>13822</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13821</v>
      </c>
      <c r="G3021" s="88">
        <v>2</v>
      </c>
      <c r="H3021" s="88" t="s">
        <v>13770</v>
      </c>
      <c r="I3021">
        <v>2</v>
      </c>
      <c r="J3021" t="s">
        <v>13818</v>
      </c>
      <c r="K3021" t="s">
        <v>13823</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13817</v>
      </c>
      <c r="G3022" s="88">
        <v>1</v>
      </c>
      <c r="H3022" s="88" t="s">
        <v>8278</v>
      </c>
      <c r="I3022">
        <v>2</v>
      </c>
      <c r="J3022" t="s">
        <v>13818</v>
      </c>
      <c r="K3022" t="s">
        <v>13819</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13817</v>
      </c>
      <c r="G3023" s="88">
        <v>1</v>
      </c>
      <c r="H3023" s="88" t="s">
        <v>8278</v>
      </c>
      <c r="I3023">
        <v>2</v>
      </c>
      <c r="J3023" t="s">
        <v>13818</v>
      </c>
      <c r="K3023" t="s">
        <v>13820</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13821</v>
      </c>
      <c r="G3024" s="88">
        <v>2</v>
      </c>
      <c r="H3024" s="88" t="s">
        <v>13770</v>
      </c>
      <c r="I3024">
        <v>2</v>
      </c>
      <c r="J3024" t="s">
        <v>13818</v>
      </c>
      <c r="K3024" t="s">
        <v>13822</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13821</v>
      </c>
      <c r="G3025" s="88">
        <v>2</v>
      </c>
      <c r="H3025" s="88" t="s">
        <v>13770</v>
      </c>
      <c r="I3025">
        <v>2</v>
      </c>
      <c r="J3025" t="s">
        <v>13818</v>
      </c>
      <c r="K3025" t="s">
        <v>13823</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13817</v>
      </c>
      <c r="G3026" s="88">
        <v>1</v>
      </c>
      <c r="H3026" s="88" t="s">
        <v>8278</v>
      </c>
      <c r="I3026">
        <v>2</v>
      </c>
      <c r="J3026" t="s">
        <v>13818</v>
      </c>
      <c r="K3026" t="s">
        <v>13819</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13817</v>
      </c>
      <c r="G3027" s="88">
        <v>1</v>
      </c>
      <c r="H3027" s="88" t="s">
        <v>8278</v>
      </c>
      <c r="I3027">
        <v>2</v>
      </c>
      <c r="J3027" t="s">
        <v>13818</v>
      </c>
      <c r="K3027" t="s">
        <v>13820</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13821</v>
      </c>
      <c r="G3028" s="88">
        <v>2</v>
      </c>
      <c r="H3028" s="88" t="s">
        <v>13770</v>
      </c>
      <c r="I3028">
        <v>2</v>
      </c>
      <c r="J3028" t="s">
        <v>13818</v>
      </c>
      <c r="K3028" t="s">
        <v>13822</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13821</v>
      </c>
      <c r="G3029" s="88">
        <v>2</v>
      </c>
      <c r="H3029" s="88" t="s">
        <v>13770</v>
      </c>
      <c r="I3029">
        <v>2</v>
      </c>
      <c r="J3029" t="s">
        <v>13818</v>
      </c>
      <c r="K3029" t="s">
        <v>13823</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13777</v>
      </c>
      <c r="E3030">
        <v>5</v>
      </c>
      <c r="F3030" t="s">
        <v>13817</v>
      </c>
      <c r="G3030" s="88">
        <v>1</v>
      </c>
      <c r="H3030" s="88" t="s">
        <v>8278</v>
      </c>
      <c r="I3030">
        <v>2</v>
      </c>
      <c r="J3030" t="s">
        <v>13818</v>
      </c>
      <c r="K3030" t="s">
        <v>13819</v>
      </c>
      <c r="L3030">
        <v>270107</v>
      </c>
      <c r="M3030" t="s">
        <v>13588</v>
      </c>
      <c r="N3030">
        <v>270107007</v>
      </c>
      <c r="O3030" t="s">
        <v>13618</v>
      </c>
      <c r="P3030">
        <v>0</v>
      </c>
      <c r="Q3030">
        <v>7556.7655852234693</v>
      </c>
      <c r="R3030">
        <v>0</v>
      </c>
    </row>
    <row r="3031" spans="1:18" x14ac:dyDescent="0.25">
      <c r="A3031">
        <v>13</v>
      </c>
      <c r="B3031">
        <v>13403</v>
      </c>
      <c r="C3031" t="s">
        <v>10678</v>
      </c>
      <c r="D3031" t="s">
        <v>13777</v>
      </c>
      <c r="E3031">
        <v>5</v>
      </c>
      <c r="F3031" t="s">
        <v>13817</v>
      </c>
      <c r="G3031" s="88">
        <v>1</v>
      </c>
      <c r="H3031" s="88" t="s">
        <v>8278</v>
      </c>
      <c r="I3031">
        <v>2</v>
      </c>
      <c r="J3031" t="s">
        <v>13818</v>
      </c>
      <c r="K3031" t="s">
        <v>13820</v>
      </c>
      <c r="L3031">
        <v>270107</v>
      </c>
      <c r="M3031" t="s">
        <v>13588</v>
      </c>
      <c r="N3031">
        <v>270107007</v>
      </c>
      <c r="O3031" t="s">
        <v>13618</v>
      </c>
      <c r="P3031">
        <v>0</v>
      </c>
      <c r="Q3031">
        <v>2772.0267379679099</v>
      </c>
      <c r="R3031">
        <v>0</v>
      </c>
    </row>
    <row r="3032" spans="1:18" x14ac:dyDescent="0.25">
      <c r="A3032">
        <v>13</v>
      </c>
      <c r="B3032">
        <v>13403</v>
      </c>
      <c r="C3032" t="s">
        <v>10678</v>
      </c>
      <c r="D3032" t="s">
        <v>13777</v>
      </c>
      <c r="E3032">
        <v>6</v>
      </c>
      <c r="F3032" t="s">
        <v>13821</v>
      </c>
      <c r="G3032" s="88">
        <v>2</v>
      </c>
      <c r="H3032" s="88" t="s">
        <v>13770</v>
      </c>
      <c r="I3032">
        <v>2</v>
      </c>
      <c r="J3032" t="s">
        <v>13818</v>
      </c>
      <c r="K3032" t="s">
        <v>13822</v>
      </c>
      <c r="L3032">
        <v>270107</v>
      </c>
      <c r="M3032" t="s">
        <v>13588</v>
      </c>
      <c r="N3032">
        <v>270107007</v>
      </c>
      <c r="O3032" t="s">
        <v>13618</v>
      </c>
      <c r="P3032">
        <v>0</v>
      </c>
      <c r="Q3032">
        <v>7556.7655852234693</v>
      </c>
      <c r="R3032">
        <v>0</v>
      </c>
    </row>
    <row r="3033" spans="1:18" x14ac:dyDescent="0.25">
      <c r="A3033">
        <v>13</v>
      </c>
      <c r="B3033">
        <v>13403</v>
      </c>
      <c r="C3033" t="s">
        <v>10678</v>
      </c>
      <c r="D3033" t="s">
        <v>13777</v>
      </c>
      <c r="E3033">
        <v>6</v>
      </c>
      <c r="F3033" t="s">
        <v>13821</v>
      </c>
      <c r="G3033" s="88">
        <v>2</v>
      </c>
      <c r="H3033" s="88" t="s">
        <v>13770</v>
      </c>
      <c r="I3033">
        <v>2</v>
      </c>
      <c r="J3033" t="s">
        <v>13818</v>
      </c>
      <c r="K3033" t="s">
        <v>13823</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13817</v>
      </c>
      <c r="G3034" s="88">
        <v>1</v>
      </c>
      <c r="H3034" s="88" t="s">
        <v>8278</v>
      </c>
      <c r="I3034">
        <v>2</v>
      </c>
      <c r="J3034" t="s">
        <v>13818</v>
      </c>
      <c r="K3034" t="s">
        <v>13819</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13817</v>
      </c>
      <c r="G3035" s="88">
        <v>1</v>
      </c>
      <c r="H3035" s="88" t="s">
        <v>8278</v>
      </c>
      <c r="I3035">
        <v>2</v>
      </c>
      <c r="J3035" t="s">
        <v>13818</v>
      </c>
      <c r="K3035" t="s">
        <v>13820</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13821</v>
      </c>
      <c r="G3036" s="88">
        <v>2</v>
      </c>
      <c r="H3036" s="88" t="s">
        <v>13770</v>
      </c>
      <c r="I3036">
        <v>2</v>
      </c>
      <c r="J3036" t="s">
        <v>13818</v>
      </c>
      <c r="K3036" t="s">
        <v>13822</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13821</v>
      </c>
      <c r="G3037" s="88">
        <v>2</v>
      </c>
      <c r="H3037" s="88" t="s">
        <v>13770</v>
      </c>
      <c r="I3037">
        <v>2</v>
      </c>
      <c r="J3037" t="s">
        <v>13818</v>
      </c>
      <c r="K3037" t="s">
        <v>13823</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13817</v>
      </c>
      <c r="G3038" s="88">
        <v>1</v>
      </c>
      <c r="H3038" s="88" t="s">
        <v>8278</v>
      </c>
      <c r="I3038">
        <v>2</v>
      </c>
      <c r="J3038" t="s">
        <v>13818</v>
      </c>
      <c r="K3038" t="s">
        <v>13819</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13817</v>
      </c>
      <c r="G3039" s="88">
        <v>1</v>
      </c>
      <c r="H3039" s="88" t="s">
        <v>8278</v>
      </c>
      <c r="I3039">
        <v>2</v>
      </c>
      <c r="J3039" t="s">
        <v>13818</v>
      </c>
      <c r="K3039" t="s">
        <v>13820</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13821</v>
      </c>
      <c r="G3040" s="88">
        <v>2</v>
      </c>
      <c r="H3040" s="88" t="s">
        <v>13770</v>
      </c>
      <c r="I3040">
        <v>2</v>
      </c>
      <c r="J3040" t="s">
        <v>13818</v>
      </c>
      <c r="K3040" t="s">
        <v>13822</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13821</v>
      </c>
      <c r="G3041" s="88">
        <v>2</v>
      </c>
      <c r="H3041" s="88" t="s">
        <v>13770</v>
      </c>
      <c r="I3041">
        <v>2</v>
      </c>
      <c r="J3041" t="s">
        <v>13818</v>
      </c>
      <c r="K3041" t="s">
        <v>13823</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13817</v>
      </c>
      <c r="G3042" s="88">
        <v>1</v>
      </c>
      <c r="H3042" s="88" t="s">
        <v>8278</v>
      </c>
      <c r="I3042">
        <v>2</v>
      </c>
      <c r="J3042" t="s">
        <v>13818</v>
      </c>
      <c r="K3042" t="s">
        <v>13819</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13817</v>
      </c>
      <c r="G3043" s="88">
        <v>1</v>
      </c>
      <c r="H3043" s="88" t="s">
        <v>8278</v>
      </c>
      <c r="I3043">
        <v>2</v>
      </c>
      <c r="J3043" t="s">
        <v>13818</v>
      </c>
      <c r="K3043" t="s">
        <v>13820</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13821</v>
      </c>
      <c r="G3044" s="88">
        <v>2</v>
      </c>
      <c r="H3044" s="88" t="s">
        <v>13770</v>
      </c>
      <c r="I3044">
        <v>2</v>
      </c>
      <c r="J3044" t="s">
        <v>13818</v>
      </c>
      <c r="K3044" t="s">
        <v>13822</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13821</v>
      </c>
      <c r="G3045" s="88">
        <v>2</v>
      </c>
      <c r="H3045" s="88" t="s">
        <v>13770</v>
      </c>
      <c r="I3045">
        <v>2</v>
      </c>
      <c r="J3045" t="s">
        <v>13818</v>
      </c>
      <c r="K3045" t="s">
        <v>13823</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13817</v>
      </c>
      <c r="G3046" s="88">
        <v>1</v>
      </c>
      <c r="H3046" s="88" t="s">
        <v>8278</v>
      </c>
      <c r="I3046">
        <v>2</v>
      </c>
      <c r="J3046" t="s">
        <v>13818</v>
      </c>
      <c r="K3046" t="s">
        <v>13819</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13817</v>
      </c>
      <c r="G3047" s="88">
        <v>1</v>
      </c>
      <c r="H3047" s="88" t="s">
        <v>8278</v>
      </c>
      <c r="I3047">
        <v>2</v>
      </c>
      <c r="J3047" t="s">
        <v>13818</v>
      </c>
      <c r="K3047" t="s">
        <v>13820</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13821</v>
      </c>
      <c r="G3048" s="88">
        <v>2</v>
      </c>
      <c r="H3048" s="88" t="s">
        <v>13770</v>
      </c>
      <c r="I3048">
        <v>2</v>
      </c>
      <c r="J3048" t="s">
        <v>13818</v>
      </c>
      <c r="K3048" t="s">
        <v>13822</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13821</v>
      </c>
      <c r="G3049" s="88">
        <v>2</v>
      </c>
      <c r="H3049" s="88" t="s">
        <v>13770</v>
      </c>
      <c r="I3049">
        <v>2</v>
      </c>
      <c r="J3049" t="s">
        <v>13818</v>
      </c>
      <c r="K3049" t="s">
        <v>13823</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13817</v>
      </c>
      <c r="G3050" s="88">
        <v>1</v>
      </c>
      <c r="H3050" s="88" t="s">
        <v>8278</v>
      </c>
      <c r="I3050">
        <v>2</v>
      </c>
      <c r="J3050" t="s">
        <v>13818</v>
      </c>
      <c r="K3050" t="s">
        <v>13819</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13817</v>
      </c>
      <c r="G3051" s="88">
        <v>1</v>
      </c>
      <c r="H3051" s="88" t="s">
        <v>8278</v>
      </c>
      <c r="I3051">
        <v>2</v>
      </c>
      <c r="J3051" t="s">
        <v>13818</v>
      </c>
      <c r="K3051" t="s">
        <v>13820</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13821</v>
      </c>
      <c r="G3052" s="88">
        <v>2</v>
      </c>
      <c r="H3052" s="88" t="s">
        <v>13770</v>
      </c>
      <c r="I3052">
        <v>2</v>
      </c>
      <c r="J3052" t="s">
        <v>13818</v>
      </c>
      <c r="K3052" t="s">
        <v>13822</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13821</v>
      </c>
      <c r="G3053" s="88">
        <v>2</v>
      </c>
      <c r="H3053" s="88" t="s">
        <v>13770</v>
      </c>
      <c r="I3053">
        <v>2</v>
      </c>
      <c r="J3053" t="s">
        <v>13818</v>
      </c>
      <c r="K3053" t="s">
        <v>13823</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13817</v>
      </c>
      <c r="G3054" s="88">
        <v>1</v>
      </c>
      <c r="H3054" s="88" t="s">
        <v>8278</v>
      </c>
      <c r="I3054">
        <v>2</v>
      </c>
      <c r="J3054" t="s">
        <v>13818</v>
      </c>
      <c r="K3054" t="s">
        <v>13819</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13817</v>
      </c>
      <c r="G3055" s="88">
        <v>1</v>
      </c>
      <c r="H3055" s="88" t="s">
        <v>8278</v>
      </c>
      <c r="I3055">
        <v>2</v>
      </c>
      <c r="J3055" t="s">
        <v>13818</v>
      </c>
      <c r="K3055" t="s">
        <v>13820</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13821</v>
      </c>
      <c r="G3056" s="88">
        <v>2</v>
      </c>
      <c r="H3056" s="88" t="s">
        <v>13770</v>
      </c>
      <c r="I3056">
        <v>2</v>
      </c>
      <c r="J3056" t="s">
        <v>13818</v>
      </c>
      <c r="K3056" t="s">
        <v>13822</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13821</v>
      </c>
      <c r="G3057" s="88">
        <v>2</v>
      </c>
      <c r="H3057" s="88" t="s">
        <v>13770</v>
      </c>
      <c r="I3057">
        <v>2</v>
      </c>
      <c r="J3057" t="s">
        <v>13818</v>
      </c>
      <c r="K3057" t="s">
        <v>13823</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13817</v>
      </c>
      <c r="G3058" s="88">
        <v>1</v>
      </c>
      <c r="H3058" s="88" t="s">
        <v>8278</v>
      </c>
      <c r="I3058">
        <v>2</v>
      </c>
      <c r="J3058" t="s">
        <v>13818</v>
      </c>
      <c r="K3058" t="s">
        <v>13819</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13817</v>
      </c>
      <c r="G3059" s="88">
        <v>1</v>
      </c>
      <c r="H3059" s="88" t="s">
        <v>8278</v>
      </c>
      <c r="I3059">
        <v>2</v>
      </c>
      <c r="J3059" t="s">
        <v>13818</v>
      </c>
      <c r="K3059" t="s">
        <v>13820</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13821</v>
      </c>
      <c r="G3060" s="88">
        <v>2</v>
      </c>
      <c r="H3060" s="88" t="s">
        <v>13770</v>
      </c>
      <c r="I3060">
        <v>2</v>
      </c>
      <c r="J3060" t="s">
        <v>13818</v>
      </c>
      <c r="K3060" t="s">
        <v>13822</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13821</v>
      </c>
      <c r="G3061" s="88">
        <v>2</v>
      </c>
      <c r="H3061" s="88" t="s">
        <v>13770</v>
      </c>
      <c r="I3061">
        <v>2</v>
      </c>
      <c r="J3061" t="s">
        <v>13818</v>
      </c>
      <c r="K3061" t="s">
        <v>13823</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13817</v>
      </c>
      <c r="G3062" s="88">
        <v>1</v>
      </c>
      <c r="H3062" s="88" t="s">
        <v>8278</v>
      </c>
      <c r="I3062">
        <v>2</v>
      </c>
      <c r="J3062" t="s">
        <v>13818</v>
      </c>
      <c r="K3062" t="s">
        <v>13819</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13817</v>
      </c>
      <c r="G3063" s="88">
        <v>1</v>
      </c>
      <c r="H3063" s="88" t="s">
        <v>8278</v>
      </c>
      <c r="I3063">
        <v>2</v>
      </c>
      <c r="J3063" t="s">
        <v>13818</v>
      </c>
      <c r="K3063" t="s">
        <v>13820</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13821</v>
      </c>
      <c r="G3064" s="88">
        <v>2</v>
      </c>
      <c r="H3064" s="88" t="s">
        <v>13770</v>
      </c>
      <c r="I3064">
        <v>2</v>
      </c>
      <c r="J3064" t="s">
        <v>13818</v>
      </c>
      <c r="K3064" t="s">
        <v>13822</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13821</v>
      </c>
      <c r="G3065" s="88">
        <v>2</v>
      </c>
      <c r="H3065" s="88" t="s">
        <v>13770</v>
      </c>
      <c r="I3065">
        <v>2</v>
      </c>
      <c r="J3065" t="s">
        <v>13818</v>
      </c>
      <c r="K3065" t="s">
        <v>13823</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13817</v>
      </c>
      <c r="G3066" s="88">
        <v>1</v>
      </c>
      <c r="H3066" s="88" t="s">
        <v>8278</v>
      </c>
      <c r="I3066">
        <v>2</v>
      </c>
      <c r="J3066" t="s">
        <v>13818</v>
      </c>
      <c r="K3066" t="s">
        <v>13819</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13817</v>
      </c>
      <c r="G3067" s="88">
        <v>1</v>
      </c>
      <c r="H3067" s="88" t="s">
        <v>8278</v>
      </c>
      <c r="I3067">
        <v>2</v>
      </c>
      <c r="J3067" t="s">
        <v>13818</v>
      </c>
      <c r="K3067" t="s">
        <v>13820</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13821</v>
      </c>
      <c r="G3068" s="88">
        <v>2</v>
      </c>
      <c r="H3068" s="88" t="s">
        <v>13770</v>
      </c>
      <c r="I3068">
        <v>2</v>
      </c>
      <c r="J3068" t="s">
        <v>13818</v>
      </c>
      <c r="K3068" t="s">
        <v>13822</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13821</v>
      </c>
      <c r="G3069" s="88">
        <v>2</v>
      </c>
      <c r="H3069" s="88" t="s">
        <v>13770</v>
      </c>
      <c r="I3069">
        <v>2</v>
      </c>
      <c r="J3069" t="s">
        <v>13818</v>
      </c>
      <c r="K3069" t="s">
        <v>13823</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13817</v>
      </c>
      <c r="G3070" s="88">
        <v>1</v>
      </c>
      <c r="H3070" s="88" t="s">
        <v>8278</v>
      </c>
      <c r="I3070">
        <v>2</v>
      </c>
      <c r="J3070" t="s">
        <v>13818</v>
      </c>
      <c r="K3070" t="s">
        <v>13819</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13821</v>
      </c>
      <c r="G3071" s="88">
        <v>2</v>
      </c>
      <c r="H3071" s="88" t="s">
        <v>13770</v>
      </c>
      <c r="I3071">
        <v>2</v>
      </c>
      <c r="J3071" t="s">
        <v>13818</v>
      </c>
      <c r="K3071" t="s">
        <v>13822</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13817</v>
      </c>
      <c r="G3072" s="88">
        <v>1</v>
      </c>
      <c r="H3072" s="88" t="s">
        <v>8278</v>
      </c>
      <c r="I3072">
        <v>2</v>
      </c>
      <c r="J3072" t="s">
        <v>13818</v>
      </c>
      <c r="K3072" t="s">
        <v>13819</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13817</v>
      </c>
      <c r="G3073" s="88">
        <v>1</v>
      </c>
      <c r="H3073" s="88" t="s">
        <v>8278</v>
      </c>
      <c r="I3073">
        <v>2</v>
      </c>
      <c r="J3073" t="s">
        <v>13818</v>
      </c>
      <c r="K3073" t="s">
        <v>13820</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13821</v>
      </c>
      <c r="G3074" s="88">
        <v>2</v>
      </c>
      <c r="H3074" s="88" t="s">
        <v>13770</v>
      </c>
      <c r="I3074">
        <v>2</v>
      </c>
      <c r="J3074" t="s">
        <v>13818</v>
      </c>
      <c r="K3074" t="s">
        <v>13822</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13821</v>
      </c>
      <c r="G3075" s="88">
        <v>2</v>
      </c>
      <c r="H3075" s="88" t="s">
        <v>13770</v>
      </c>
      <c r="I3075">
        <v>2</v>
      </c>
      <c r="J3075" t="s">
        <v>13818</v>
      </c>
      <c r="K3075" t="s">
        <v>13823</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13817</v>
      </c>
      <c r="G3076" s="88">
        <v>1</v>
      </c>
      <c r="H3076" s="88" t="s">
        <v>8278</v>
      </c>
      <c r="I3076">
        <v>2</v>
      </c>
      <c r="J3076" t="s">
        <v>13818</v>
      </c>
      <c r="K3076" t="s">
        <v>13819</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13821</v>
      </c>
      <c r="G3077" s="88">
        <v>2</v>
      </c>
      <c r="H3077" s="88" t="s">
        <v>13770</v>
      </c>
      <c r="I3077">
        <v>2</v>
      </c>
      <c r="J3077" t="s">
        <v>13818</v>
      </c>
      <c r="K3077" t="s">
        <v>13822</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13821</v>
      </c>
      <c r="G3078" s="88">
        <v>2</v>
      </c>
      <c r="H3078" s="88" t="s">
        <v>13770</v>
      </c>
      <c r="I3078">
        <v>2</v>
      </c>
      <c r="J3078" t="s">
        <v>13818</v>
      </c>
      <c r="K3078" t="s">
        <v>13823</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13817</v>
      </c>
      <c r="G3079" s="88">
        <v>1</v>
      </c>
      <c r="H3079" s="88" t="s">
        <v>8278</v>
      </c>
      <c r="I3079">
        <v>2</v>
      </c>
      <c r="J3079" t="s">
        <v>13818</v>
      </c>
      <c r="K3079" t="s">
        <v>13819</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13821</v>
      </c>
      <c r="G3080" s="88">
        <v>2</v>
      </c>
      <c r="H3080" s="88" t="s">
        <v>13770</v>
      </c>
      <c r="I3080">
        <v>2</v>
      </c>
      <c r="J3080" t="s">
        <v>13818</v>
      </c>
      <c r="K3080" t="s">
        <v>13822</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13817</v>
      </c>
      <c r="G3081" s="88">
        <v>1</v>
      </c>
      <c r="H3081" s="88" t="s">
        <v>8278</v>
      </c>
      <c r="I3081">
        <v>2</v>
      </c>
      <c r="J3081" t="s">
        <v>13818</v>
      </c>
      <c r="K3081" t="s">
        <v>13819</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13817</v>
      </c>
      <c r="G3082" s="88">
        <v>1</v>
      </c>
      <c r="H3082" s="88" t="s">
        <v>8278</v>
      </c>
      <c r="I3082">
        <v>2</v>
      </c>
      <c r="J3082" t="s">
        <v>13818</v>
      </c>
      <c r="K3082" t="s">
        <v>13820</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13821</v>
      </c>
      <c r="G3083" s="88">
        <v>2</v>
      </c>
      <c r="H3083" s="88" t="s">
        <v>13770</v>
      </c>
      <c r="I3083">
        <v>2</v>
      </c>
      <c r="J3083" t="s">
        <v>13818</v>
      </c>
      <c r="K3083" t="s">
        <v>13822</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13821</v>
      </c>
      <c r="G3084" s="88">
        <v>2</v>
      </c>
      <c r="H3084" s="88" t="s">
        <v>13770</v>
      </c>
      <c r="I3084">
        <v>2</v>
      </c>
      <c r="J3084" t="s">
        <v>13818</v>
      </c>
      <c r="K3084" t="s">
        <v>13823</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13817</v>
      </c>
      <c r="G3085" s="88">
        <v>1</v>
      </c>
      <c r="H3085" s="88" t="s">
        <v>8278</v>
      </c>
      <c r="I3085">
        <v>2</v>
      </c>
      <c r="J3085" t="s">
        <v>13818</v>
      </c>
      <c r="K3085" t="s">
        <v>13819</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13817</v>
      </c>
      <c r="G3086" s="88">
        <v>1</v>
      </c>
      <c r="H3086" s="88" t="s">
        <v>8278</v>
      </c>
      <c r="I3086">
        <v>2</v>
      </c>
      <c r="J3086" t="s">
        <v>13818</v>
      </c>
      <c r="K3086" t="s">
        <v>13820</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13821</v>
      </c>
      <c r="G3087" s="88">
        <v>2</v>
      </c>
      <c r="H3087" s="88" t="s">
        <v>13770</v>
      </c>
      <c r="I3087">
        <v>2</v>
      </c>
      <c r="J3087" t="s">
        <v>13818</v>
      </c>
      <c r="K3087" t="s">
        <v>13822</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13821</v>
      </c>
      <c r="G3088" s="88">
        <v>2</v>
      </c>
      <c r="H3088" s="88" t="s">
        <v>13770</v>
      </c>
      <c r="I3088">
        <v>2</v>
      </c>
      <c r="J3088" t="s">
        <v>13818</v>
      </c>
      <c r="K3088" t="s">
        <v>13823</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13817</v>
      </c>
      <c r="G3089" s="88">
        <v>1</v>
      </c>
      <c r="H3089" s="88" t="s">
        <v>8278</v>
      </c>
      <c r="I3089">
        <v>2</v>
      </c>
      <c r="J3089" t="s">
        <v>13818</v>
      </c>
      <c r="K3089" t="s">
        <v>13819</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13817</v>
      </c>
      <c r="G3090" s="88">
        <v>1</v>
      </c>
      <c r="H3090" s="88" t="s">
        <v>8278</v>
      </c>
      <c r="I3090">
        <v>2</v>
      </c>
      <c r="J3090" t="s">
        <v>13818</v>
      </c>
      <c r="K3090" t="s">
        <v>13820</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13821</v>
      </c>
      <c r="G3091" s="88">
        <v>2</v>
      </c>
      <c r="H3091" s="88" t="s">
        <v>13770</v>
      </c>
      <c r="I3091">
        <v>2</v>
      </c>
      <c r="J3091" t="s">
        <v>13818</v>
      </c>
      <c r="K3091" t="s">
        <v>13822</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13821</v>
      </c>
      <c r="G3092" s="88">
        <v>2</v>
      </c>
      <c r="H3092" s="88" t="s">
        <v>13770</v>
      </c>
      <c r="I3092">
        <v>2</v>
      </c>
      <c r="J3092" t="s">
        <v>13818</v>
      </c>
      <c r="K3092" t="s">
        <v>13823</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13817</v>
      </c>
      <c r="G3093" s="88">
        <v>1</v>
      </c>
      <c r="H3093" s="88" t="s">
        <v>8278</v>
      </c>
      <c r="I3093">
        <v>2</v>
      </c>
      <c r="J3093" t="s">
        <v>13818</v>
      </c>
      <c r="K3093" t="s">
        <v>13819</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13817</v>
      </c>
      <c r="G3094" s="88">
        <v>1</v>
      </c>
      <c r="H3094" s="88" t="s">
        <v>8278</v>
      </c>
      <c r="I3094">
        <v>2</v>
      </c>
      <c r="J3094" t="s">
        <v>13818</v>
      </c>
      <c r="K3094" t="s">
        <v>13820</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13821</v>
      </c>
      <c r="G3095" s="88">
        <v>2</v>
      </c>
      <c r="H3095" s="88" t="s">
        <v>13770</v>
      </c>
      <c r="I3095">
        <v>2</v>
      </c>
      <c r="J3095" t="s">
        <v>13818</v>
      </c>
      <c r="K3095" t="s">
        <v>13822</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13821</v>
      </c>
      <c r="G3096" s="88">
        <v>2</v>
      </c>
      <c r="H3096" s="88" t="s">
        <v>13770</v>
      </c>
      <c r="I3096">
        <v>2</v>
      </c>
      <c r="J3096" t="s">
        <v>13818</v>
      </c>
      <c r="K3096" t="s">
        <v>13823</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13817</v>
      </c>
      <c r="G3097" s="88">
        <v>1</v>
      </c>
      <c r="H3097" s="88" t="s">
        <v>8278</v>
      </c>
      <c r="I3097">
        <v>2</v>
      </c>
      <c r="J3097" t="s">
        <v>13818</v>
      </c>
      <c r="K3097" t="s">
        <v>13819</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13817</v>
      </c>
      <c r="G3098" s="88">
        <v>1</v>
      </c>
      <c r="H3098" s="88" t="s">
        <v>8278</v>
      </c>
      <c r="I3098">
        <v>2</v>
      </c>
      <c r="J3098" t="s">
        <v>13818</v>
      </c>
      <c r="K3098" t="s">
        <v>13820</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13821</v>
      </c>
      <c r="G3099" s="88">
        <v>2</v>
      </c>
      <c r="H3099" s="88" t="s">
        <v>13770</v>
      </c>
      <c r="I3099">
        <v>2</v>
      </c>
      <c r="J3099" t="s">
        <v>13818</v>
      </c>
      <c r="K3099" t="s">
        <v>13822</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13821</v>
      </c>
      <c r="G3100" s="88">
        <v>2</v>
      </c>
      <c r="H3100" s="88" t="s">
        <v>13770</v>
      </c>
      <c r="I3100">
        <v>2</v>
      </c>
      <c r="J3100" t="s">
        <v>13818</v>
      </c>
      <c r="K3100" t="s">
        <v>13823</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13817</v>
      </c>
      <c r="G3101" s="88">
        <v>1</v>
      </c>
      <c r="H3101" s="88" t="s">
        <v>8278</v>
      </c>
      <c r="I3101">
        <v>2</v>
      </c>
      <c r="J3101" t="s">
        <v>13818</v>
      </c>
      <c r="K3101" t="s">
        <v>13819</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13817</v>
      </c>
      <c r="G3102" s="88">
        <v>1</v>
      </c>
      <c r="H3102" s="88" t="s">
        <v>8278</v>
      </c>
      <c r="I3102">
        <v>2</v>
      </c>
      <c r="J3102" t="s">
        <v>13818</v>
      </c>
      <c r="K3102" t="s">
        <v>13820</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13821</v>
      </c>
      <c r="G3103" s="88">
        <v>2</v>
      </c>
      <c r="H3103" s="88" t="s">
        <v>13770</v>
      </c>
      <c r="I3103">
        <v>2</v>
      </c>
      <c r="J3103" t="s">
        <v>13818</v>
      </c>
      <c r="K3103" t="s">
        <v>13771</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13821</v>
      </c>
      <c r="G3104" s="88">
        <v>2</v>
      </c>
      <c r="H3104" s="88" t="s">
        <v>13770</v>
      </c>
      <c r="I3104">
        <v>2</v>
      </c>
      <c r="J3104" t="s">
        <v>13818</v>
      </c>
      <c r="K3104" t="s">
        <v>13822</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13821</v>
      </c>
      <c r="G3105" s="88">
        <v>2</v>
      </c>
      <c r="H3105" s="88" t="s">
        <v>13770</v>
      </c>
      <c r="I3105">
        <v>2</v>
      </c>
      <c r="J3105" t="s">
        <v>13818</v>
      </c>
      <c r="K3105" t="s">
        <v>13823</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13817</v>
      </c>
      <c r="G3106" s="88">
        <v>1</v>
      </c>
      <c r="H3106" s="88" t="s">
        <v>8278</v>
      </c>
      <c r="I3106">
        <v>2</v>
      </c>
      <c r="J3106" t="s">
        <v>13818</v>
      </c>
      <c r="K3106" t="s">
        <v>13819</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13817</v>
      </c>
      <c r="G3107" s="88">
        <v>1</v>
      </c>
      <c r="H3107" s="88" t="s">
        <v>8278</v>
      </c>
      <c r="I3107">
        <v>2</v>
      </c>
      <c r="J3107" t="s">
        <v>13818</v>
      </c>
      <c r="K3107" t="s">
        <v>13820</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13821</v>
      </c>
      <c r="G3108" s="88">
        <v>2</v>
      </c>
      <c r="H3108" s="88" t="s">
        <v>13770</v>
      </c>
      <c r="I3108">
        <v>2</v>
      </c>
      <c r="J3108" t="s">
        <v>13818</v>
      </c>
      <c r="K3108" t="s">
        <v>13822</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13821</v>
      </c>
      <c r="G3109" s="88">
        <v>2</v>
      </c>
      <c r="H3109" s="88" t="s">
        <v>13770</v>
      </c>
      <c r="I3109">
        <v>2</v>
      </c>
      <c r="J3109" t="s">
        <v>13818</v>
      </c>
      <c r="K3109" t="s">
        <v>13823</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13817</v>
      </c>
      <c r="G3110" s="88">
        <v>1</v>
      </c>
      <c r="H3110" s="88" t="s">
        <v>8278</v>
      </c>
      <c r="I3110">
        <v>2</v>
      </c>
      <c r="J3110" t="s">
        <v>13818</v>
      </c>
      <c r="K3110" t="s">
        <v>13819</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13817</v>
      </c>
      <c r="G3111" s="88">
        <v>1</v>
      </c>
      <c r="H3111" s="88" t="s">
        <v>8278</v>
      </c>
      <c r="I3111">
        <v>2</v>
      </c>
      <c r="J3111" t="s">
        <v>13818</v>
      </c>
      <c r="K3111" t="s">
        <v>13820</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13821</v>
      </c>
      <c r="G3112" s="88">
        <v>2</v>
      </c>
      <c r="H3112" s="88" t="s">
        <v>13770</v>
      </c>
      <c r="I3112">
        <v>2</v>
      </c>
      <c r="J3112" t="s">
        <v>13818</v>
      </c>
      <c r="K3112" t="s">
        <v>13822</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13821</v>
      </c>
      <c r="G3113" s="88">
        <v>2</v>
      </c>
      <c r="H3113" s="88" t="s">
        <v>13770</v>
      </c>
      <c r="I3113">
        <v>2</v>
      </c>
      <c r="J3113" t="s">
        <v>13818</v>
      </c>
      <c r="K3113" t="s">
        <v>13823</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13817</v>
      </c>
      <c r="G3114" s="88">
        <v>1</v>
      </c>
      <c r="H3114" s="88" t="s">
        <v>8278</v>
      </c>
      <c r="I3114">
        <v>2</v>
      </c>
      <c r="J3114" t="s">
        <v>13818</v>
      </c>
      <c r="K3114" t="s">
        <v>13819</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13817</v>
      </c>
      <c r="G3115" s="88">
        <v>1</v>
      </c>
      <c r="H3115" s="88" t="s">
        <v>8278</v>
      </c>
      <c r="I3115">
        <v>2</v>
      </c>
      <c r="J3115" t="s">
        <v>13818</v>
      </c>
      <c r="K3115" t="s">
        <v>13820</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13821</v>
      </c>
      <c r="G3116" s="88">
        <v>2</v>
      </c>
      <c r="H3116" s="88" t="s">
        <v>13770</v>
      </c>
      <c r="I3116">
        <v>2</v>
      </c>
      <c r="J3116" t="s">
        <v>13818</v>
      </c>
      <c r="K3116" t="s">
        <v>13822</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13821</v>
      </c>
      <c r="G3117" s="88">
        <v>2</v>
      </c>
      <c r="H3117" s="88" t="s">
        <v>13770</v>
      </c>
      <c r="I3117">
        <v>2</v>
      </c>
      <c r="J3117" t="s">
        <v>13818</v>
      </c>
      <c r="K3117" t="s">
        <v>13823</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13817</v>
      </c>
      <c r="G3118" s="88">
        <v>1</v>
      </c>
      <c r="H3118" s="88" t="s">
        <v>8278</v>
      </c>
      <c r="I3118">
        <v>2</v>
      </c>
      <c r="J3118" t="s">
        <v>13818</v>
      </c>
      <c r="K3118" t="s">
        <v>13819</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13817</v>
      </c>
      <c r="G3119" s="88">
        <v>1</v>
      </c>
      <c r="H3119" s="88" t="s">
        <v>8278</v>
      </c>
      <c r="I3119">
        <v>2</v>
      </c>
      <c r="J3119" t="s">
        <v>13818</v>
      </c>
      <c r="K3119" t="s">
        <v>13820</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13821</v>
      </c>
      <c r="G3120" s="88">
        <v>2</v>
      </c>
      <c r="H3120" s="88" t="s">
        <v>13770</v>
      </c>
      <c r="I3120">
        <v>2</v>
      </c>
      <c r="J3120" t="s">
        <v>13818</v>
      </c>
      <c r="K3120" t="s">
        <v>13822</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13821</v>
      </c>
      <c r="G3121" s="88">
        <v>2</v>
      </c>
      <c r="H3121" s="88" t="s">
        <v>13770</v>
      </c>
      <c r="I3121">
        <v>2</v>
      </c>
      <c r="J3121" t="s">
        <v>13818</v>
      </c>
      <c r="K3121" t="s">
        <v>13823</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13817</v>
      </c>
      <c r="G3122" s="88">
        <v>1</v>
      </c>
      <c r="H3122" s="88" t="s">
        <v>8278</v>
      </c>
      <c r="I3122">
        <v>2</v>
      </c>
      <c r="J3122" t="s">
        <v>13818</v>
      </c>
      <c r="K3122" t="s">
        <v>13819</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13817</v>
      </c>
      <c r="G3123" s="88">
        <v>1</v>
      </c>
      <c r="H3123" s="88" t="s">
        <v>8278</v>
      </c>
      <c r="I3123">
        <v>2</v>
      </c>
      <c r="J3123" t="s">
        <v>13818</v>
      </c>
      <c r="K3123" t="s">
        <v>13820</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13821</v>
      </c>
      <c r="G3124" s="88">
        <v>2</v>
      </c>
      <c r="H3124" s="88" t="s">
        <v>13770</v>
      </c>
      <c r="I3124">
        <v>2</v>
      </c>
      <c r="J3124" t="s">
        <v>13818</v>
      </c>
      <c r="K3124" t="s">
        <v>13822</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13821</v>
      </c>
      <c r="G3125" s="88">
        <v>2</v>
      </c>
      <c r="H3125" s="88" t="s">
        <v>13770</v>
      </c>
      <c r="I3125">
        <v>2</v>
      </c>
      <c r="J3125" t="s">
        <v>13818</v>
      </c>
      <c r="K3125" t="s">
        <v>13823</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13817</v>
      </c>
      <c r="G3126" s="88">
        <v>1</v>
      </c>
      <c r="H3126" s="88" t="s">
        <v>8278</v>
      </c>
      <c r="I3126">
        <v>2</v>
      </c>
      <c r="J3126" t="s">
        <v>13818</v>
      </c>
      <c r="K3126" t="s">
        <v>13819</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13817</v>
      </c>
      <c r="G3127" s="88">
        <v>1</v>
      </c>
      <c r="H3127" s="88" t="s">
        <v>8278</v>
      </c>
      <c r="I3127">
        <v>2</v>
      </c>
      <c r="J3127" t="s">
        <v>13818</v>
      </c>
      <c r="K3127" t="s">
        <v>13820</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13821</v>
      </c>
      <c r="G3128" s="88">
        <v>2</v>
      </c>
      <c r="H3128" s="88" t="s">
        <v>13770</v>
      </c>
      <c r="I3128">
        <v>2</v>
      </c>
      <c r="J3128" t="s">
        <v>13818</v>
      </c>
      <c r="K3128" t="s">
        <v>13823</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13817</v>
      </c>
      <c r="G3129" s="88">
        <v>1</v>
      </c>
      <c r="H3129" s="88" t="s">
        <v>8278</v>
      </c>
      <c r="I3129">
        <v>2</v>
      </c>
      <c r="J3129" t="s">
        <v>13818</v>
      </c>
      <c r="K3129" t="s">
        <v>13819</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13817</v>
      </c>
      <c r="G3130" s="88">
        <v>1</v>
      </c>
      <c r="H3130" s="88" t="s">
        <v>8278</v>
      </c>
      <c r="I3130">
        <v>2</v>
      </c>
      <c r="J3130" t="s">
        <v>13818</v>
      </c>
      <c r="K3130" t="s">
        <v>13820</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13821</v>
      </c>
      <c r="G3131" s="88">
        <v>2</v>
      </c>
      <c r="H3131" s="88" t="s">
        <v>13770</v>
      </c>
      <c r="I3131">
        <v>2</v>
      </c>
      <c r="J3131" t="s">
        <v>13818</v>
      </c>
      <c r="K3131" t="s">
        <v>13822</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13821</v>
      </c>
      <c r="G3132" s="88">
        <v>2</v>
      </c>
      <c r="H3132" s="88" t="s">
        <v>13770</v>
      </c>
      <c r="I3132">
        <v>2</v>
      </c>
      <c r="J3132" t="s">
        <v>13818</v>
      </c>
      <c r="K3132" t="s">
        <v>13823</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13817</v>
      </c>
      <c r="G3133" s="88">
        <v>1</v>
      </c>
      <c r="H3133" s="88" t="s">
        <v>8278</v>
      </c>
      <c r="I3133">
        <v>2</v>
      </c>
      <c r="J3133" t="s">
        <v>13818</v>
      </c>
      <c r="K3133" t="s">
        <v>13819</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13817</v>
      </c>
      <c r="G3134" s="88">
        <v>1</v>
      </c>
      <c r="H3134" s="88" t="s">
        <v>8278</v>
      </c>
      <c r="I3134">
        <v>2</v>
      </c>
      <c r="J3134" t="s">
        <v>13818</v>
      </c>
      <c r="K3134" t="s">
        <v>13820</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13821</v>
      </c>
      <c r="G3135" s="88">
        <v>2</v>
      </c>
      <c r="H3135" s="88" t="s">
        <v>13770</v>
      </c>
      <c r="I3135">
        <v>2</v>
      </c>
      <c r="J3135" t="s">
        <v>13818</v>
      </c>
      <c r="K3135" t="s">
        <v>13822</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13821</v>
      </c>
      <c r="G3136" s="88">
        <v>2</v>
      </c>
      <c r="H3136" s="88" t="s">
        <v>13770</v>
      </c>
      <c r="I3136">
        <v>2</v>
      </c>
      <c r="J3136" t="s">
        <v>13818</v>
      </c>
      <c r="K3136" t="s">
        <v>13823</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13817</v>
      </c>
      <c r="G3137" s="88">
        <v>1</v>
      </c>
      <c r="H3137" s="88" t="s">
        <v>8278</v>
      </c>
      <c r="I3137">
        <v>2</v>
      </c>
      <c r="J3137" t="s">
        <v>13818</v>
      </c>
      <c r="K3137" t="s">
        <v>13819</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13817</v>
      </c>
      <c r="G3138" s="88">
        <v>1</v>
      </c>
      <c r="H3138" s="88" t="s">
        <v>8278</v>
      </c>
      <c r="I3138">
        <v>2</v>
      </c>
      <c r="J3138" t="s">
        <v>13818</v>
      </c>
      <c r="K3138" t="s">
        <v>13820</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13821</v>
      </c>
      <c r="G3139" s="88">
        <v>2</v>
      </c>
      <c r="H3139" s="88" t="s">
        <v>13770</v>
      </c>
      <c r="I3139">
        <v>2</v>
      </c>
      <c r="J3139" t="s">
        <v>13818</v>
      </c>
      <c r="K3139" t="s">
        <v>13822</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13821</v>
      </c>
      <c r="G3140" s="88">
        <v>2</v>
      </c>
      <c r="H3140" s="88" t="s">
        <v>13770</v>
      </c>
      <c r="I3140">
        <v>2</v>
      </c>
      <c r="J3140" t="s">
        <v>13818</v>
      </c>
      <c r="K3140" t="s">
        <v>13823</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13817</v>
      </c>
      <c r="G3141" s="88">
        <v>1</v>
      </c>
      <c r="H3141" s="88" t="s">
        <v>8278</v>
      </c>
      <c r="I3141">
        <v>2</v>
      </c>
      <c r="J3141" t="s">
        <v>13818</v>
      </c>
      <c r="K3141" t="s">
        <v>13819</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13817</v>
      </c>
      <c r="G3142" s="88">
        <v>1</v>
      </c>
      <c r="H3142" s="88" t="s">
        <v>8278</v>
      </c>
      <c r="I3142">
        <v>2</v>
      </c>
      <c r="J3142" t="s">
        <v>13818</v>
      </c>
      <c r="K3142" t="s">
        <v>13820</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13821</v>
      </c>
      <c r="G3143" s="88">
        <v>2</v>
      </c>
      <c r="H3143" s="88" t="s">
        <v>13770</v>
      </c>
      <c r="I3143">
        <v>2</v>
      </c>
      <c r="J3143" t="s">
        <v>13818</v>
      </c>
      <c r="K3143" t="s">
        <v>13822</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13821</v>
      </c>
      <c r="G3144" s="88">
        <v>2</v>
      </c>
      <c r="H3144" s="88" t="s">
        <v>13770</v>
      </c>
      <c r="I3144">
        <v>2</v>
      </c>
      <c r="J3144" t="s">
        <v>13818</v>
      </c>
      <c r="K3144" t="s">
        <v>13823</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13817</v>
      </c>
      <c r="G3145" s="88">
        <v>1</v>
      </c>
      <c r="H3145" s="88" t="s">
        <v>8278</v>
      </c>
      <c r="I3145">
        <v>2</v>
      </c>
      <c r="J3145" t="s">
        <v>13818</v>
      </c>
      <c r="K3145" t="s">
        <v>13819</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13821</v>
      </c>
      <c r="G3146" s="88">
        <v>2</v>
      </c>
      <c r="H3146" s="88" t="s">
        <v>13770</v>
      </c>
      <c r="I3146">
        <v>2</v>
      </c>
      <c r="J3146" t="s">
        <v>13818</v>
      </c>
      <c r="K3146" t="s">
        <v>13822</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13821</v>
      </c>
      <c r="G3147" s="88">
        <v>2</v>
      </c>
      <c r="H3147" s="88" t="s">
        <v>13770</v>
      </c>
      <c r="I3147">
        <v>2</v>
      </c>
      <c r="J3147" t="s">
        <v>13818</v>
      </c>
      <c r="K3147" t="s">
        <v>13823</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13817</v>
      </c>
      <c r="G3148" s="88">
        <v>1</v>
      </c>
      <c r="H3148" s="88" t="s">
        <v>8278</v>
      </c>
      <c r="I3148">
        <v>2</v>
      </c>
      <c r="J3148" t="s">
        <v>13818</v>
      </c>
      <c r="K3148" t="s">
        <v>13819</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13821</v>
      </c>
      <c r="G3149" s="88">
        <v>2</v>
      </c>
      <c r="H3149" s="88" t="s">
        <v>13770</v>
      </c>
      <c r="I3149">
        <v>2</v>
      </c>
      <c r="J3149" t="s">
        <v>13818</v>
      </c>
      <c r="K3149" t="s">
        <v>13822</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2021-06-17T04:32:03Z</dcterms:modified>
</cp:coreProperties>
</file>